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파워포인트\"/>
    </mc:Choice>
  </mc:AlternateContent>
  <bookViews>
    <workbookView xWindow="6240" yWindow="120" windowWidth="5745" windowHeight="6270" tabRatio="601"/>
  </bookViews>
  <sheets>
    <sheet name="총괄" sheetId="9" r:id="rId1"/>
  </sheets>
  <definedNames>
    <definedName name="_xlnm.Print_Area" localSheetId="0">총괄!$A$1:$H$44</definedName>
    <definedName name="_xlnm.Print_Titles" localSheetId="0">총괄!$5:$6</definedName>
  </definedNames>
  <calcPr calcId="162913" fullCalcOnLoad="1"/>
</workbook>
</file>

<file path=xl/calcChain.xml><?xml version="1.0" encoding="utf-8"?>
<calcChain xmlns="http://schemas.openxmlformats.org/spreadsheetml/2006/main">
  <c r="H43" i="9" l="1"/>
  <c r="H56" i="9"/>
  <c r="H55" i="9"/>
  <c r="H37" i="9"/>
  <c r="H20" i="9"/>
  <c r="H66" i="9"/>
  <c r="F59" i="9"/>
  <c r="F45" i="9"/>
  <c r="F7" i="9"/>
  <c r="H61" i="9"/>
  <c r="H62" i="9"/>
  <c r="H65" i="9"/>
  <c r="H54" i="9"/>
  <c r="G53" i="9"/>
  <c r="H58" i="9"/>
  <c r="E50" i="9"/>
  <c r="F50" i="9"/>
  <c r="E46" i="9"/>
  <c r="H48" i="9"/>
  <c r="H49" i="9"/>
  <c r="G38" i="9"/>
  <c r="H41" i="9"/>
  <c r="H42" i="9"/>
  <c r="H44" i="9"/>
  <c r="D38" i="9"/>
  <c r="H27" i="9"/>
  <c r="G26" i="9"/>
  <c r="H29" i="9"/>
  <c r="H30" i="9"/>
  <c r="H31" i="9"/>
  <c r="H33" i="9"/>
  <c r="H34" i="9"/>
  <c r="H35" i="9"/>
  <c r="F21" i="9"/>
  <c r="H24" i="9"/>
  <c r="H25" i="9"/>
  <c r="D21" i="9"/>
  <c r="H13" i="9"/>
  <c r="H15" i="9"/>
  <c r="H16" i="9"/>
  <c r="H17" i="9"/>
  <c r="H18" i="9"/>
  <c r="H19" i="9"/>
  <c r="D12" i="9"/>
  <c r="H10" i="9"/>
  <c r="F9" i="9"/>
  <c r="H11" i="9"/>
  <c r="G50" i="9"/>
  <c r="D50" i="9"/>
  <c r="F46" i="9"/>
  <c r="E36" i="9"/>
  <c r="H52" i="9"/>
  <c r="H57" i="9"/>
  <c r="G46" i="9"/>
  <c r="G9" i="9"/>
  <c r="G8" i="9"/>
  <c r="G7" i="9"/>
  <c r="D36" i="9"/>
  <c r="G21" i="9"/>
  <c r="H63" i="9"/>
  <c r="G59" i="9"/>
  <c r="G45" i="9"/>
  <c r="H51" i="9"/>
  <c r="H39" i="9"/>
  <c r="G36" i="9"/>
  <c r="H32" i="9"/>
  <c r="H23" i="9"/>
  <c r="H64" i="9"/>
  <c r="F53" i="9"/>
  <c r="H40" i="9"/>
  <c r="F38" i="9"/>
  <c r="F36" i="9"/>
  <c r="F26" i="9"/>
  <c r="H28" i="9"/>
  <c r="F12" i="9"/>
  <c r="H14" i="9"/>
  <c r="E59" i="9"/>
  <c r="E45" i="9"/>
  <c r="E53" i="9"/>
  <c r="E38" i="9"/>
  <c r="E26" i="9"/>
  <c r="H26" i="9"/>
  <c r="E21" i="9"/>
  <c r="E12" i="9"/>
  <c r="H12" i="9"/>
  <c r="E9" i="9"/>
  <c r="D59" i="9"/>
  <c r="D45" i="9"/>
  <c r="D7" i="9"/>
  <c r="D53" i="9"/>
  <c r="D46" i="9"/>
  <c r="D26" i="9"/>
  <c r="H22" i="9"/>
  <c r="H47" i="9"/>
  <c r="H60" i="9"/>
  <c r="G12" i="9"/>
  <c r="H53" i="9"/>
  <c r="H50" i="9"/>
  <c r="H46" i="9"/>
  <c r="H38" i="9"/>
  <c r="H36" i="9"/>
  <c r="H21" i="9"/>
  <c r="H9" i="9"/>
  <c r="F8" i="9"/>
  <c r="E8" i="9"/>
  <c r="H8" i="9"/>
  <c r="D9" i="9"/>
  <c r="D8" i="9"/>
  <c r="H59" i="9"/>
  <c r="H45" i="9"/>
  <c r="H7" i="9"/>
  <c r="E7" i="9"/>
</calcChain>
</file>

<file path=xl/sharedStrings.xml><?xml version="1.0" encoding="utf-8"?>
<sst xmlns="http://schemas.openxmlformats.org/spreadsheetml/2006/main" count="77" uniqueCount="77">
  <si>
    <t xml:space="preserve"> </t>
  </si>
  <si>
    <t>징수결정액</t>
    <phoneticPr fontId="2" type="noConversion"/>
  </si>
  <si>
    <t>라. 기타</t>
    <phoneticPr fontId="2" type="noConversion"/>
  </si>
  <si>
    <t>징 수 액</t>
    <phoneticPr fontId="2" type="noConversion"/>
  </si>
  <si>
    <t>미수납액</t>
    <phoneticPr fontId="2" type="noConversion"/>
  </si>
  <si>
    <t>최종예산액</t>
    <phoneticPr fontId="2" type="noConversion"/>
  </si>
  <si>
    <t>다. 하수도</t>
    <phoneticPr fontId="2" type="noConversion"/>
  </si>
  <si>
    <t>라. 상수도</t>
    <phoneticPr fontId="2" type="noConversion"/>
  </si>
  <si>
    <t>4. 사업수입</t>
    <phoneticPr fontId="2" type="noConversion"/>
  </si>
  <si>
    <t>다. 통행료수입</t>
    <phoneticPr fontId="2" type="noConversion"/>
  </si>
  <si>
    <t>라. 청산금수입</t>
    <phoneticPr fontId="2" type="noConversion"/>
  </si>
  <si>
    <t>마. 분담금수입</t>
    <phoneticPr fontId="2" type="noConversion"/>
  </si>
  <si>
    <t>바. 매각사업수입</t>
    <phoneticPr fontId="2" type="noConversion"/>
  </si>
  <si>
    <t>사. 배당금수입</t>
    <phoneticPr fontId="2" type="noConversion"/>
  </si>
  <si>
    <t>아. 의료사업수입</t>
    <phoneticPr fontId="2" type="noConversion"/>
  </si>
  <si>
    <t>자. 기타 사업수입</t>
    <phoneticPr fontId="2" type="noConversion"/>
  </si>
  <si>
    <t>5. 징수교부금수입</t>
    <phoneticPr fontId="2" type="noConversion"/>
  </si>
  <si>
    <t>합계</t>
    <phoneticPr fontId="2" type="noConversion"/>
  </si>
  <si>
    <t>구 분</t>
    <phoneticPr fontId="2" type="noConversion"/>
  </si>
  <si>
    <t>불납결손액</t>
    <phoneticPr fontId="2" type="noConversion"/>
  </si>
  <si>
    <t xml:space="preserve"> 항 목 별</t>
    <phoneticPr fontId="2" type="noConversion"/>
  </si>
  <si>
    <t>(A)</t>
    <phoneticPr fontId="2" type="noConversion"/>
  </si>
  <si>
    <t>(B)</t>
    <phoneticPr fontId="2" type="noConversion"/>
  </si>
  <si>
    <t>(C)</t>
    <phoneticPr fontId="2" type="noConversion"/>
  </si>
  <si>
    <t>(D)</t>
    <phoneticPr fontId="2" type="noConversion"/>
  </si>
  <si>
    <t>1. 재산임대수입</t>
    <phoneticPr fontId="2" type="noConversion"/>
  </si>
  <si>
    <t>가. 국유재산임대료</t>
    <phoneticPr fontId="2" type="noConversion"/>
  </si>
  <si>
    <t>나. 공유재산임대료</t>
    <phoneticPr fontId="2" type="noConversion"/>
  </si>
  <si>
    <t>2. 사 용 료</t>
    <phoneticPr fontId="2" type="noConversion"/>
  </si>
  <si>
    <t>가. 도  로</t>
    <phoneticPr fontId="2" type="noConversion"/>
  </si>
  <si>
    <t>나. 하  천</t>
    <phoneticPr fontId="2" type="noConversion"/>
  </si>
  <si>
    <t>3. 수 수 료</t>
    <phoneticPr fontId="2" type="noConversion"/>
  </si>
  <si>
    <t>가. 사업장생산수입</t>
    <phoneticPr fontId="2" type="noConversion"/>
  </si>
  <si>
    <t>나. 주차요금수입</t>
    <phoneticPr fontId="2" type="noConversion"/>
  </si>
  <si>
    <t>6. 이자수입</t>
    <phoneticPr fontId="2" type="noConversion"/>
  </si>
  <si>
    <t>다. 재활용품수거판매수입</t>
    <phoneticPr fontId="2" type="noConversion"/>
  </si>
  <si>
    <t>마. 시장</t>
    <phoneticPr fontId="2" type="noConversion"/>
  </si>
  <si>
    <t>바. 도축장</t>
    <phoneticPr fontId="2" type="noConversion"/>
  </si>
  <si>
    <t>사. 입장료</t>
    <phoneticPr fontId="2" type="noConversion"/>
  </si>
  <si>
    <t>아. 기타</t>
    <phoneticPr fontId="2" type="noConversion"/>
  </si>
  <si>
    <t>경상적세외수입</t>
    <phoneticPr fontId="2" type="noConversion"/>
  </si>
  <si>
    <t>임시적세외수입</t>
    <phoneticPr fontId="2" type="noConversion"/>
  </si>
  <si>
    <t>가. 자치단체간 부담금</t>
    <phoneticPr fontId="2" type="noConversion"/>
  </si>
  <si>
    <t>나. 일반부담금</t>
    <phoneticPr fontId="2" type="noConversion"/>
  </si>
  <si>
    <t>가. 불용품 매각대</t>
    <phoneticPr fontId="2" type="noConversion"/>
  </si>
  <si>
    <t>(E=B-C-D)</t>
    <phoneticPr fontId="2" type="noConversion"/>
  </si>
  <si>
    <t>가. 증지수입</t>
    <phoneticPr fontId="2" type="noConversion"/>
  </si>
  <si>
    <t>나. 쓰레기처리봉투판매수입</t>
    <phoneticPr fontId="2" type="noConversion"/>
  </si>
  <si>
    <t>(단위:원)</t>
    <phoneticPr fontId="2" type="noConversion"/>
  </si>
  <si>
    <t>7. 재산매각수입</t>
    <phoneticPr fontId="2" type="noConversion"/>
  </si>
  <si>
    <t>가. 국유재산매각 귀속수입금</t>
    <phoneticPr fontId="2" type="noConversion"/>
  </si>
  <si>
    <t>나. 시·도유재산매각귀속수입금</t>
    <phoneticPr fontId="2" type="noConversion"/>
  </si>
  <si>
    <t>다. 공유재산매각수입금</t>
    <phoneticPr fontId="2" type="noConversion"/>
  </si>
  <si>
    <t>8. 부담금</t>
    <phoneticPr fontId="2" type="noConversion"/>
  </si>
  <si>
    <t>가. 공공예금이자</t>
  </si>
  <si>
    <t>나. 민간융자금회수이자수입</t>
  </si>
  <si>
    <t>다. 통화금융기관 융자금회수 이자수입</t>
  </si>
  <si>
    <t>9. 과징금 및 과태료 등</t>
    <phoneticPr fontId="2" type="noConversion"/>
  </si>
  <si>
    <t>나. 체납처분수입</t>
    <phoneticPr fontId="2" type="noConversion"/>
  </si>
  <si>
    <t>다. 보상금수납금</t>
    <phoneticPr fontId="2" type="noConversion"/>
  </si>
  <si>
    <t>라. 시도비반환금 수입</t>
    <phoneticPr fontId="2" type="noConversion"/>
  </si>
  <si>
    <t>마. 기부금</t>
    <phoneticPr fontId="2" type="noConversion"/>
  </si>
  <si>
    <t>바. 그외수입</t>
    <phoneticPr fontId="2" type="noConversion"/>
  </si>
  <si>
    <t>가. 징수교부금수입</t>
    <phoneticPr fontId="2" type="noConversion"/>
  </si>
  <si>
    <t>라. 공사공단 등 융자금 회수 이자수입</t>
    <phoneticPr fontId="2" type="noConversion"/>
  </si>
  <si>
    <t>마. 과태료</t>
    <phoneticPr fontId="2" type="noConversion"/>
  </si>
  <si>
    <t>바. 기 타</t>
    <phoneticPr fontId="2" type="noConversion"/>
  </si>
  <si>
    <t>1.일반회계(기초자료)</t>
    <phoneticPr fontId="2" type="noConversion"/>
  </si>
  <si>
    <t>10. 기타수입</t>
    <phoneticPr fontId="2" type="noConversion"/>
  </si>
  <si>
    <t>11. 지난년도수입</t>
    <phoneticPr fontId="2" type="noConversion"/>
  </si>
  <si>
    <t>마. 시군구 융자금회수이자수입</t>
    <phoneticPr fontId="2" type="noConversion"/>
  </si>
  <si>
    <t>가. 과징금</t>
    <phoneticPr fontId="2" type="noConversion"/>
  </si>
  <si>
    <t>나. 이행강제금</t>
    <phoneticPr fontId="2" type="noConversion"/>
  </si>
  <si>
    <t>다. 변상금</t>
    <phoneticPr fontId="2" type="noConversion"/>
  </si>
  <si>
    <t>라. 위약금</t>
    <phoneticPr fontId="2" type="noConversion"/>
  </si>
  <si>
    <t xml:space="preserve">자치단체명 </t>
    <phoneticPr fontId="2" type="noConversion"/>
  </si>
  <si>
    <t>울산 남구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</si>
</sst>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0" formatCode="#,##0_ ;[Red]\-#,##0\ "/>
  </numFmts>
  <fonts count="1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굴림"/>
      <family val="3"/>
      <charset val="129"/>
    </font>
    <font>
      <sz val="10"/>
      <name val="굴림"/>
      <family val="3"/>
      <charset val="129"/>
    </font>
    <font>
      <b/>
      <sz val="18"/>
      <name val="굴림"/>
      <family val="3"/>
      <charset val="129"/>
    </font>
    <font>
      <b/>
      <sz val="12"/>
      <name val="굴림"/>
      <family val="3"/>
      <charset val="129"/>
    </font>
    <font>
      <sz val="9"/>
      <name val="굴림"/>
      <family val="3"/>
      <charset val="129"/>
    </font>
    <font>
      <sz val="14"/>
      <name val="굴림"/>
      <family val="3"/>
      <charset val="129"/>
    </font>
    <font>
      <sz val="11"/>
      <name val="굴림"/>
      <family val="3"/>
      <charset val="129"/>
    </font>
    <font>
      <sz val="11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rgb="FFFF000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41" fontId="8" fillId="0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1" fontId="4" fillId="0" borderId="0" xfId="1" applyFont="1" applyFill="1" applyBorder="1" applyAlignment="1" applyProtection="1">
      <alignment vertical="center"/>
      <protection locked="0"/>
    </xf>
    <xf numFmtId="41" fontId="4" fillId="0" borderId="0" xfId="1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1" fontId="7" fillId="2" borderId="2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1" fontId="3" fillId="0" borderId="0" xfId="1" applyFont="1" applyFill="1" applyBorder="1" applyAlignment="1" applyProtection="1">
      <alignment vertical="center"/>
      <protection locked="0"/>
    </xf>
    <xf numFmtId="41" fontId="3" fillId="0" borderId="0" xfId="1" quotePrefix="1" applyFont="1" applyFill="1" applyAlignment="1" applyProtection="1">
      <alignment horizontal="right" vertical="center"/>
      <protection locked="0"/>
    </xf>
    <xf numFmtId="41" fontId="3" fillId="0" borderId="0" xfId="1" applyFont="1" applyAlignment="1" applyProtection="1">
      <alignment vertical="center"/>
      <protection locked="0"/>
    </xf>
    <xf numFmtId="41" fontId="7" fillId="3" borderId="3" xfId="1" applyFont="1" applyFill="1" applyBorder="1" applyAlignment="1" applyProtection="1">
      <alignment vertical="center"/>
      <protection locked="0"/>
    </xf>
    <xf numFmtId="41" fontId="7" fillId="3" borderId="4" xfId="1" applyFont="1" applyFill="1" applyBorder="1" applyAlignment="1" applyProtection="1">
      <alignment horizontal="right" vertical="center"/>
      <protection locked="0"/>
    </xf>
    <xf numFmtId="41" fontId="7" fillId="3" borderId="5" xfId="1" applyFont="1" applyFill="1" applyBorder="1" applyAlignment="1" applyProtection="1">
      <alignment horizontal="right" vertical="center"/>
      <protection locked="0"/>
    </xf>
    <xf numFmtId="41" fontId="7" fillId="3" borderId="6" xfId="1" applyFont="1" applyFill="1" applyBorder="1" applyAlignment="1" applyProtection="1">
      <alignment horizontal="centerContinuous" vertical="center"/>
      <protection locked="0"/>
    </xf>
    <xf numFmtId="41" fontId="7" fillId="3" borderId="6" xfId="1" applyFont="1" applyFill="1" applyBorder="1" applyAlignment="1" applyProtection="1">
      <alignment horizontal="center" vertical="center"/>
      <protection locked="0"/>
    </xf>
    <xf numFmtId="41" fontId="7" fillId="0" borderId="0" xfId="1" applyFont="1" applyAlignment="1" applyProtection="1">
      <alignment vertical="center"/>
      <protection locked="0"/>
    </xf>
    <xf numFmtId="41" fontId="7" fillId="3" borderId="7" xfId="1" applyFont="1" applyFill="1" applyBorder="1" applyAlignment="1" applyProtection="1">
      <alignment vertical="center"/>
      <protection locked="0"/>
    </xf>
    <xf numFmtId="41" fontId="7" fillId="3" borderId="8" xfId="1" applyFont="1" applyFill="1" applyBorder="1" applyAlignment="1" applyProtection="1">
      <alignment vertical="center"/>
      <protection locked="0"/>
    </xf>
    <xf numFmtId="41" fontId="7" fillId="3" borderId="9" xfId="1" applyFont="1" applyFill="1" applyBorder="1" applyAlignment="1" applyProtection="1">
      <alignment vertical="center"/>
      <protection locked="0"/>
    </xf>
    <xf numFmtId="41" fontId="7" fillId="3" borderId="6" xfId="1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1" fontId="7" fillId="4" borderId="6" xfId="1" applyFont="1" applyFill="1" applyBorder="1" applyAlignment="1" applyProtection="1">
      <alignment vertical="center"/>
      <protection locked="0"/>
    </xf>
    <xf numFmtId="41" fontId="7" fillId="3" borderId="6" xfId="1" applyFont="1" applyFill="1" applyBorder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41" fontId="7" fillId="3" borderId="10" xfId="1" applyFont="1" applyFill="1" applyBorder="1" applyAlignment="1" applyProtection="1">
      <alignment vertical="center"/>
      <protection locked="0"/>
    </xf>
    <xf numFmtId="41" fontId="7" fillId="3" borderId="11" xfId="1" applyFont="1" applyFill="1" applyBorder="1" applyAlignment="1" applyProtection="1">
      <alignment vertical="center"/>
      <protection locked="0"/>
    </xf>
    <xf numFmtId="41" fontId="12" fillId="3" borderId="6" xfId="1" applyFont="1" applyFill="1" applyBorder="1" applyAlignment="1" applyProtection="1">
      <alignment vertical="center"/>
      <protection locked="0"/>
    </xf>
    <xf numFmtId="180" fontId="7" fillId="5" borderId="6" xfId="1" applyNumberFormat="1" applyFont="1" applyFill="1" applyBorder="1" applyAlignment="1" applyProtection="1">
      <alignment vertical="center"/>
    </xf>
    <xf numFmtId="180" fontId="7" fillId="6" borderId="6" xfId="1" applyNumberFormat="1" applyFont="1" applyFill="1" applyBorder="1" applyAlignment="1" applyProtection="1">
      <alignment vertical="center"/>
    </xf>
    <xf numFmtId="180" fontId="7" fillId="4" borderId="6" xfId="1" applyNumberFormat="1" applyFont="1" applyFill="1" applyBorder="1" applyAlignment="1" applyProtection="1">
      <alignment vertical="center"/>
    </xf>
    <xf numFmtId="180" fontId="7" fillId="0" borderId="6" xfId="1" applyNumberFormat="1" applyFont="1" applyFill="1" applyBorder="1" applyAlignment="1" applyProtection="1">
      <alignment vertical="center"/>
      <protection locked="0"/>
    </xf>
    <xf numFmtId="180" fontId="7" fillId="0" borderId="6" xfId="1" applyNumberFormat="1" applyFont="1" applyFill="1" applyBorder="1" applyAlignment="1" applyProtection="1">
      <alignment vertical="center"/>
    </xf>
    <xf numFmtId="180" fontId="7" fillId="4" borderId="6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1" fontId="7" fillId="5" borderId="6" xfId="1" applyFont="1" applyFill="1" applyBorder="1" applyAlignment="1" applyProtection="1">
      <alignment horizontal="center" vertical="center"/>
      <protection locked="0"/>
    </xf>
    <xf numFmtId="41" fontId="7" fillId="6" borderId="6" xfId="1" applyFont="1" applyFill="1" applyBorder="1" applyAlignment="1" applyProtection="1">
      <alignment horizontal="center" vertical="center"/>
      <protection locked="0"/>
    </xf>
  </cellXfs>
  <cellStyles count="16">
    <cellStyle name="쉼표 [0]" xfId="1" builtinId="6"/>
    <cellStyle name="쉼표 [0] 2" xfId="2"/>
    <cellStyle name="쉼표 [0] 3" xfId="3"/>
    <cellStyle name="쉼표 [0] 4" xfId="4"/>
    <cellStyle name="표준" xfId="0" builtinId="0"/>
    <cellStyle name="표준 10" xfId="5"/>
    <cellStyle name="표준 11" xfId="6"/>
    <cellStyle name="표준 2" xfId="7"/>
    <cellStyle name="표준 3" xfId="8"/>
    <cellStyle name="표준 3 2" xfId="9"/>
    <cellStyle name="표준 4" xfId="10"/>
    <cellStyle name="표준 5" xfId="11"/>
    <cellStyle name="표준 6" xfId="12"/>
    <cellStyle name="표준 7" xfId="13"/>
    <cellStyle name="표준 8" xfId="14"/>
    <cellStyle name="표준 9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2FED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AFAFE"/>
      <rgbColor rgb="00FDFEC6"/>
      <rgbColor rgb="00FFE0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10283" name="Line 1"/>
        <xdr:cNvSpPr>
          <a:spLocks noChangeShapeType="1"/>
        </xdr:cNvSpPr>
      </xdr:nvSpPr>
      <xdr:spPr bwMode="auto">
        <a:xfrm>
          <a:off x="9525" y="1038225"/>
          <a:ext cx="19050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abSelected="1" zoomScaleNormal="100" workbookViewId="0">
      <pane xSplit="3" ySplit="6" topLeftCell="D7" activePane="bottomRight" state="frozen"/>
      <selection activeCell="J50" sqref="J50"/>
      <selection pane="topRight" activeCell="J50" sqref="J50"/>
      <selection pane="bottomLeft" activeCell="J50" sqref="J50"/>
      <selection pane="bottomRight" activeCell="L60" sqref="L60"/>
    </sheetView>
  </sheetViews>
  <sheetFormatPr defaultRowHeight="12" x14ac:dyDescent="0.15"/>
  <cols>
    <col min="1" max="2" width="1.77734375" style="5" customWidth="1"/>
    <col min="3" max="3" width="18.77734375" style="5" customWidth="1"/>
    <col min="4" max="8" width="13.77734375" style="5" customWidth="1"/>
    <col min="9" max="16384" width="8.88671875" style="5"/>
  </cols>
  <sheetData>
    <row r="1" spans="1:8" x14ac:dyDescent="0.15">
      <c r="A1" s="2"/>
      <c r="B1" s="3"/>
      <c r="C1" s="3"/>
      <c r="D1" s="4"/>
      <c r="E1" s="4"/>
      <c r="F1" s="4"/>
      <c r="G1" s="4"/>
      <c r="H1" s="4"/>
    </row>
    <row r="2" spans="1:8" ht="28.5" customHeight="1" x14ac:dyDescent="0.15">
      <c r="A2" s="35" t="s">
        <v>67</v>
      </c>
      <c r="B2" s="35"/>
      <c r="C2" s="35"/>
      <c r="D2" s="35"/>
      <c r="E2" s="35"/>
      <c r="F2" s="35"/>
      <c r="G2" s="35"/>
      <c r="H2" s="35"/>
    </row>
    <row r="3" spans="1:8" ht="22.5" customHeight="1" x14ac:dyDescent="0.15">
      <c r="A3" s="6"/>
      <c r="B3" s="3"/>
      <c r="C3" s="3"/>
      <c r="D3" s="4"/>
      <c r="E3" s="4"/>
      <c r="F3" s="4"/>
      <c r="G3" s="7" t="s">
        <v>75</v>
      </c>
      <c r="H3" s="1" t="s">
        <v>76</v>
      </c>
    </row>
    <row r="4" spans="1:8" s="11" customFormat="1" ht="18.75" customHeight="1" x14ac:dyDescent="0.15">
      <c r="A4" s="8"/>
      <c r="B4" s="2"/>
      <c r="C4" s="2"/>
      <c r="D4" s="9"/>
      <c r="E4" s="9"/>
      <c r="F4" s="9"/>
      <c r="G4" s="9"/>
      <c r="H4" s="10" t="s">
        <v>48</v>
      </c>
    </row>
    <row r="5" spans="1:8" s="17" customFormat="1" ht="20.100000000000001" customHeight="1" x14ac:dyDescent="0.15">
      <c r="A5" s="12"/>
      <c r="B5" s="13"/>
      <c r="C5" s="14" t="s">
        <v>18</v>
      </c>
      <c r="D5" s="15" t="s">
        <v>5</v>
      </c>
      <c r="E5" s="15" t="s">
        <v>1</v>
      </c>
      <c r="F5" s="16" t="s">
        <v>3</v>
      </c>
      <c r="G5" s="15" t="s">
        <v>19</v>
      </c>
      <c r="H5" s="15" t="s">
        <v>4</v>
      </c>
    </row>
    <row r="6" spans="1:8" s="17" customFormat="1" ht="20.100000000000001" customHeight="1" x14ac:dyDescent="0.15">
      <c r="A6" s="18" t="s">
        <v>20</v>
      </c>
      <c r="B6" s="19"/>
      <c r="C6" s="20"/>
      <c r="D6" s="21" t="s">
        <v>21</v>
      </c>
      <c r="E6" s="21" t="s">
        <v>22</v>
      </c>
      <c r="F6" s="21" t="s">
        <v>23</v>
      </c>
      <c r="G6" s="21" t="s">
        <v>24</v>
      </c>
      <c r="H6" s="21" t="s">
        <v>45</v>
      </c>
    </row>
    <row r="7" spans="1:8" s="22" customFormat="1" ht="20.100000000000001" customHeight="1" x14ac:dyDescent="0.15">
      <c r="A7" s="36" t="s">
        <v>17</v>
      </c>
      <c r="B7" s="36"/>
      <c r="C7" s="36"/>
      <c r="D7" s="29">
        <f>D8+D45</f>
        <v>32939493000</v>
      </c>
      <c r="E7" s="29">
        <f>E8+E45</f>
        <v>53213243994</v>
      </c>
      <c r="F7" s="29">
        <f>F8+F45</f>
        <v>38644327761</v>
      </c>
      <c r="G7" s="29">
        <f>G8+G45</f>
        <v>644237206</v>
      </c>
      <c r="H7" s="29">
        <f>H8+H45</f>
        <v>13924679027</v>
      </c>
    </row>
    <row r="8" spans="1:8" s="22" customFormat="1" ht="20.100000000000001" customHeight="1" x14ac:dyDescent="0.15">
      <c r="A8" s="37" t="s">
        <v>40</v>
      </c>
      <c r="B8" s="37"/>
      <c r="C8" s="37"/>
      <c r="D8" s="30">
        <f>D9+D12+D21+D26+D36+D38</f>
        <v>23300690000</v>
      </c>
      <c r="E8" s="30">
        <f>E9+E12+E21+E26+E36+E38</f>
        <v>25376222138</v>
      </c>
      <c r="F8" s="30">
        <f>F9+F12+F21+F26+F36+F38</f>
        <v>25378734899</v>
      </c>
      <c r="G8" s="30">
        <f>G9+G12+G21+G26+G36+G38</f>
        <v>0</v>
      </c>
      <c r="H8" s="30">
        <f t="shared" ref="H8:H46" si="0">E8-F8-G8</f>
        <v>-2512761</v>
      </c>
    </row>
    <row r="9" spans="1:8" s="22" customFormat="1" ht="20.100000000000001" customHeight="1" x14ac:dyDescent="0.15">
      <c r="A9" s="23" t="s">
        <v>25</v>
      </c>
      <c r="B9" s="23"/>
      <c r="C9" s="23"/>
      <c r="D9" s="31">
        <f>SUM(D10:D11)</f>
        <v>434314000</v>
      </c>
      <c r="E9" s="31">
        <f>SUM(E10:E11)</f>
        <v>479264490</v>
      </c>
      <c r="F9" s="31">
        <f>SUM(F10:F11)</f>
        <v>457676910</v>
      </c>
      <c r="G9" s="31">
        <f>SUM(G10:G11)</f>
        <v>0</v>
      </c>
      <c r="H9" s="31">
        <f t="shared" si="0"/>
        <v>21587580</v>
      </c>
    </row>
    <row r="10" spans="1:8" s="22" customFormat="1" ht="20.100000000000001" customHeight="1" x14ac:dyDescent="0.15">
      <c r="A10" s="24"/>
      <c r="B10" s="24" t="s">
        <v>26</v>
      </c>
      <c r="C10" s="24"/>
      <c r="D10" s="32">
        <v>90000000</v>
      </c>
      <c r="E10" s="32">
        <v>91449180</v>
      </c>
      <c r="F10" s="32">
        <v>80262640</v>
      </c>
      <c r="G10" s="32"/>
      <c r="H10" s="33">
        <f t="shared" si="0"/>
        <v>11186540</v>
      </c>
    </row>
    <row r="11" spans="1:8" s="22" customFormat="1" ht="20.100000000000001" customHeight="1" x14ac:dyDescent="0.15">
      <c r="A11" s="24"/>
      <c r="B11" s="24" t="s">
        <v>27</v>
      </c>
      <c r="C11" s="24"/>
      <c r="D11" s="32">
        <v>344314000</v>
      </c>
      <c r="E11" s="32">
        <v>387815310</v>
      </c>
      <c r="F11" s="32">
        <v>377414270</v>
      </c>
      <c r="G11" s="32"/>
      <c r="H11" s="33">
        <f t="shared" si="0"/>
        <v>10401040</v>
      </c>
    </row>
    <row r="12" spans="1:8" s="22" customFormat="1" ht="20.100000000000001" customHeight="1" x14ac:dyDescent="0.15">
      <c r="A12" s="23" t="s">
        <v>28</v>
      </c>
      <c r="B12" s="23"/>
      <c r="C12" s="23"/>
      <c r="D12" s="31">
        <f>SUM(D13:D20)</f>
        <v>2867142000</v>
      </c>
      <c r="E12" s="31">
        <f>SUM(E13:E20)</f>
        <v>2587581630</v>
      </c>
      <c r="F12" s="31">
        <f>SUM(F13:F20)</f>
        <v>2614980700</v>
      </c>
      <c r="G12" s="31">
        <f>SUM(G13:G20)</f>
        <v>0</v>
      </c>
      <c r="H12" s="31">
        <f t="shared" si="0"/>
        <v>-27399070</v>
      </c>
    </row>
    <row r="13" spans="1:8" s="22" customFormat="1" ht="20.100000000000001" customHeight="1" x14ac:dyDescent="0.15">
      <c r="A13" s="24" t="s">
        <v>0</v>
      </c>
      <c r="B13" s="24" t="s">
        <v>29</v>
      </c>
      <c r="C13" s="24"/>
      <c r="D13" s="32">
        <v>830000000</v>
      </c>
      <c r="E13" s="32">
        <v>673512810</v>
      </c>
      <c r="F13" s="32">
        <v>704517960</v>
      </c>
      <c r="G13" s="32"/>
      <c r="H13" s="33">
        <f t="shared" si="0"/>
        <v>-31005150</v>
      </c>
    </row>
    <row r="14" spans="1:8" s="22" customFormat="1" ht="20.100000000000001" customHeight="1" x14ac:dyDescent="0.15">
      <c r="A14" s="24"/>
      <c r="B14" s="24" t="s">
        <v>30</v>
      </c>
      <c r="C14" s="24"/>
      <c r="D14" s="32">
        <v>0</v>
      </c>
      <c r="E14" s="32">
        <v>79527780</v>
      </c>
      <c r="F14" s="32">
        <v>77189940</v>
      </c>
      <c r="G14" s="32"/>
      <c r="H14" s="33">
        <f t="shared" si="0"/>
        <v>2337840</v>
      </c>
    </row>
    <row r="15" spans="1:8" s="22" customFormat="1" ht="20.100000000000001" customHeight="1" x14ac:dyDescent="0.15">
      <c r="A15" s="24"/>
      <c r="B15" s="24" t="s">
        <v>6</v>
      </c>
      <c r="C15" s="24"/>
      <c r="D15" s="32"/>
      <c r="E15" s="32"/>
      <c r="F15" s="32"/>
      <c r="G15" s="32"/>
      <c r="H15" s="33">
        <f t="shared" si="0"/>
        <v>0</v>
      </c>
    </row>
    <row r="16" spans="1:8" s="22" customFormat="1" ht="20.100000000000001" customHeight="1" x14ac:dyDescent="0.15">
      <c r="A16" s="24"/>
      <c r="B16" s="24" t="s">
        <v>7</v>
      </c>
      <c r="C16" s="24"/>
      <c r="D16" s="32"/>
      <c r="E16" s="32"/>
      <c r="F16" s="32"/>
      <c r="G16" s="32"/>
      <c r="H16" s="33">
        <f t="shared" si="0"/>
        <v>0</v>
      </c>
    </row>
    <row r="17" spans="1:8" s="22" customFormat="1" ht="20.100000000000001" customHeight="1" x14ac:dyDescent="0.15">
      <c r="A17" s="24"/>
      <c r="B17" s="24" t="s">
        <v>36</v>
      </c>
      <c r="C17" s="24"/>
      <c r="D17" s="32"/>
      <c r="E17" s="32"/>
      <c r="F17" s="32"/>
      <c r="G17" s="32"/>
      <c r="H17" s="33">
        <f t="shared" si="0"/>
        <v>0</v>
      </c>
    </row>
    <row r="18" spans="1:8" s="22" customFormat="1" ht="20.100000000000001" customHeight="1" x14ac:dyDescent="0.15">
      <c r="A18" s="24"/>
      <c r="B18" s="24" t="s">
        <v>37</v>
      </c>
      <c r="C18" s="24"/>
      <c r="D18" s="32"/>
      <c r="E18" s="32"/>
      <c r="F18" s="32"/>
      <c r="G18" s="32"/>
      <c r="H18" s="33">
        <f t="shared" si="0"/>
        <v>0</v>
      </c>
    </row>
    <row r="19" spans="1:8" s="22" customFormat="1" ht="20.100000000000001" customHeight="1" x14ac:dyDescent="0.15">
      <c r="A19" s="24"/>
      <c r="B19" s="24" t="s">
        <v>38</v>
      </c>
      <c r="C19" s="24"/>
      <c r="D19" s="32">
        <v>907282000</v>
      </c>
      <c r="E19" s="32">
        <v>845327640</v>
      </c>
      <c r="F19" s="32">
        <v>845027460</v>
      </c>
      <c r="G19" s="32"/>
      <c r="H19" s="33">
        <f t="shared" si="0"/>
        <v>300180</v>
      </c>
    </row>
    <row r="20" spans="1:8" s="22" customFormat="1" ht="20.100000000000001" customHeight="1" x14ac:dyDescent="0.15">
      <c r="A20" s="24"/>
      <c r="B20" s="24" t="s">
        <v>39</v>
      </c>
      <c r="C20" s="24"/>
      <c r="D20" s="32">
        <v>1129860000</v>
      </c>
      <c r="E20" s="32">
        <v>989213400</v>
      </c>
      <c r="F20" s="32">
        <v>988245340</v>
      </c>
      <c r="G20" s="32"/>
      <c r="H20" s="33">
        <f t="shared" si="0"/>
        <v>968060</v>
      </c>
    </row>
    <row r="21" spans="1:8" s="22" customFormat="1" ht="20.100000000000001" customHeight="1" x14ac:dyDescent="0.15">
      <c r="A21" s="23" t="s">
        <v>31</v>
      </c>
      <c r="B21" s="23"/>
      <c r="C21" s="23"/>
      <c r="D21" s="31">
        <f>SUM(D22:D25)</f>
        <v>9012000000</v>
      </c>
      <c r="E21" s="31">
        <f>SUM(E22:E25)</f>
        <v>10711902970</v>
      </c>
      <c r="F21" s="31">
        <f>SUM(F22:F25)</f>
        <v>10711498070</v>
      </c>
      <c r="G21" s="31">
        <f>SUM(G22:G25)</f>
        <v>0</v>
      </c>
      <c r="H21" s="31">
        <f t="shared" si="0"/>
        <v>404900</v>
      </c>
    </row>
    <row r="22" spans="1:8" s="22" customFormat="1" ht="20.100000000000001" customHeight="1" x14ac:dyDescent="0.15">
      <c r="A22" s="24"/>
      <c r="B22" s="24" t="s">
        <v>46</v>
      </c>
      <c r="C22" s="24"/>
      <c r="D22" s="32">
        <v>832000000</v>
      </c>
      <c r="E22" s="32">
        <v>775926300</v>
      </c>
      <c r="F22" s="32">
        <v>775521400</v>
      </c>
      <c r="G22" s="32"/>
      <c r="H22" s="33">
        <f t="shared" si="0"/>
        <v>404900</v>
      </c>
    </row>
    <row r="23" spans="1:8" s="22" customFormat="1" ht="20.100000000000001" customHeight="1" x14ac:dyDescent="0.15">
      <c r="A23" s="24"/>
      <c r="B23" s="24" t="s">
        <v>47</v>
      </c>
      <c r="C23" s="24"/>
      <c r="D23" s="32">
        <v>7600000000</v>
      </c>
      <c r="E23" s="32">
        <v>9387659250</v>
      </c>
      <c r="F23" s="32">
        <v>9387659250</v>
      </c>
      <c r="G23" s="32"/>
      <c r="H23" s="33">
        <f t="shared" si="0"/>
        <v>0</v>
      </c>
    </row>
    <row r="24" spans="1:8" s="22" customFormat="1" ht="20.100000000000001" customHeight="1" x14ac:dyDescent="0.15">
      <c r="A24" s="24"/>
      <c r="B24" s="24" t="s">
        <v>35</v>
      </c>
      <c r="C24" s="24"/>
      <c r="D24" s="32"/>
      <c r="E24" s="32"/>
      <c r="F24" s="32"/>
      <c r="G24" s="32"/>
      <c r="H24" s="33">
        <f t="shared" si="0"/>
        <v>0</v>
      </c>
    </row>
    <row r="25" spans="1:8" s="22" customFormat="1" ht="20.100000000000001" customHeight="1" x14ac:dyDescent="0.15">
      <c r="A25" s="24"/>
      <c r="B25" s="24" t="s">
        <v>2</v>
      </c>
      <c r="C25" s="24"/>
      <c r="D25" s="32">
        <v>580000000</v>
      </c>
      <c r="E25" s="32">
        <v>548317420</v>
      </c>
      <c r="F25" s="32">
        <v>548317420</v>
      </c>
      <c r="G25" s="32"/>
      <c r="H25" s="33">
        <f t="shared" si="0"/>
        <v>0</v>
      </c>
    </row>
    <row r="26" spans="1:8" s="22" customFormat="1" ht="20.100000000000001" customHeight="1" x14ac:dyDescent="0.15">
      <c r="A26" s="23" t="s">
        <v>8</v>
      </c>
      <c r="B26" s="23"/>
      <c r="C26" s="23"/>
      <c r="D26" s="31">
        <f>SUM(D27:D35)</f>
        <v>581140000</v>
      </c>
      <c r="E26" s="31">
        <f>SUM(E27:E35)</f>
        <v>316889530</v>
      </c>
      <c r="F26" s="31">
        <f>SUM(F27:F35)</f>
        <v>314023350</v>
      </c>
      <c r="G26" s="31">
        <f>SUM(G27:G35)</f>
        <v>0</v>
      </c>
      <c r="H26" s="31">
        <f t="shared" si="0"/>
        <v>2866180</v>
      </c>
    </row>
    <row r="27" spans="1:8" s="22" customFormat="1" ht="20.100000000000001" customHeight="1" x14ac:dyDescent="0.15">
      <c r="A27" s="24"/>
      <c r="B27" s="24" t="s">
        <v>32</v>
      </c>
      <c r="C27" s="24"/>
      <c r="D27" s="32"/>
      <c r="E27" s="32"/>
      <c r="F27" s="32"/>
      <c r="G27" s="32"/>
      <c r="H27" s="33">
        <f t="shared" si="0"/>
        <v>0</v>
      </c>
    </row>
    <row r="28" spans="1:8" s="22" customFormat="1" ht="20.100000000000001" customHeight="1" x14ac:dyDescent="0.15">
      <c r="A28" s="24"/>
      <c r="B28" s="24" t="s">
        <v>33</v>
      </c>
      <c r="C28" s="24"/>
      <c r="D28" s="32">
        <v>130000000</v>
      </c>
      <c r="E28" s="32">
        <v>163938300</v>
      </c>
      <c r="F28" s="32">
        <v>163938300</v>
      </c>
      <c r="G28" s="32"/>
      <c r="H28" s="33">
        <f t="shared" si="0"/>
        <v>0</v>
      </c>
    </row>
    <row r="29" spans="1:8" s="22" customFormat="1" ht="20.100000000000001" customHeight="1" x14ac:dyDescent="0.15">
      <c r="A29" s="24"/>
      <c r="B29" s="24" t="s">
        <v>9</v>
      </c>
      <c r="C29" s="24"/>
      <c r="D29" s="32"/>
      <c r="E29" s="32"/>
      <c r="F29" s="32"/>
      <c r="G29" s="32"/>
      <c r="H29" s="33">
        <f t="shared" si="0"/>
        <v>0</v>
      </c>
    </row>
    <row r="30" spans="1:8" s="22" customFormat="1" ht="20.100000000000001" customHeight="1" x14ac:dyDescent="0.15">
      <c r="A30" s="24"/>
      <c r="B30" s="24" t="s">
        <v>10</v>
      </c>
      <c r="C30" s="24"/>
      <c r="D30" s="32"/>
      <c r="E30" s="32"/>
      <c r="F30" s="32"/>
      <c r="G30" s="32"/>
      <c r="H30" s="33">
        <f t="shared" si="0"/>
        <v>0</v>
      </c>
    </row>
    <row r="31" spans="1:8" s="22" customFormat="1" ht="20.100000000000001" customHeight="1" x14ac:dyDescent="0.15">
      <c r="A31" s="24"/>
      <c r="B31" s="24" t="s">
        <v>11</v>
      </c>
      <c r="C31" s="24"/>
      <c r="D31" s="32"/>
      <c r="E31" s="32"/>
      <c r="F31" s="32"/>
      <c r="G31" s="32"/>
      <c r="H31" s="33">
        <f t="shared" si="0"/>
        <v>0</v>
      </c>
    </row>
    <row r="32" spans="1:8" s="22" customFormat="1" ht="20.100000000000001" customHeight="1" x14ac:dyDescent="0.15">
      <c r="A32" s="24"/>
      <c r="B32" s="24" t="s">
        <v>12</v>
      </c>
      <c r="C32" s="24"/>
      <c r="D32" s="32"/>
      <c r="E32" s="32"/>
      <c r="F32" s="32"/>
      <c r="G32" s="32"/>
      <c r="H32" s="33">
        <f t="shared" si="0"/>
        <v>0</v>
      </c>
    </row>
    <row r="33" spans="1:11" s="22" customFormat="1" ht="20.100000000000001" customHeight="1" x14ac:dyDescent="0.15">
      <c r="A33" s="24"/>
      <c r="B33" s="24" t="s">
        <v>13</v>
      </c>
      <c r="C33" s="24"/>
      <c r="D33" s="32"/>
      <c r="E33" s="32"/>
      <c r="F33" s="32"/>
      <c r="G33" s="32"/>
      <c r="H33" s="33">
        <f t="shared" si="0"/>
        <v>0</v>
      </c>
    </row>
    <row r="34" spans="1:11" s="22" customFormat="1" ht="20.100000000000001" customHeight="1" x14ac:dyDescent="0.15">
      <c r="A34" s="24"/>
      <c r="B34" s="24" t="s">
        <v>14</v>
      </c>
      <c r="C34" s="24"/>
      <c r="D34" s="32">
        <v>451140000</v>
      </c>
      <c r="E34" s="32">
        <v>152951230</v>
      </c>
      <c r="F34" s="32">
        <v>150085050</v>
      </c>
      <c r="G34" s="32"/>
      <c r="H34" s="33">
        <f t="shared" si="0"/>
        <v>2866180</v>
      </c>
    </row>
    <row r="35" spans="1:11" s="22" customFormat="1" ht="20.100000000000001" customHeight="1" x14ac:dyDescent="0.15">
      <c r="A35" s="24"/>
      <c r="B35" s="24" t="s">
        <v>15</v>
      </c>
      <c r="C35" s="24"/>
      <c r="D35" s="32"/>
      <c r="E35" s="32"/>
      <c r="F35" s="32"/>
      <c r="G35" s="32"/>
      <c r="H35" s="33">
        <f t="shared" si="0"/>
        <v>0</v>
      </c>
    </row>
    <row r="36" spans="1:11" s="22" customFormat="1" ht="20.100000000000001" customHeight="1" x14ac:dyDescent="0.15">
      <c r="A36" s="23" t="s">
        <v>16</v>
      </c>
      <c r="B36" s="23"/>
      <c r="C36" s="23"/>
      <c r="D36" s="31">
        <f>SUM(D37:D37)</f>
        <v>9381459000</v>
      </c>
      <c r="E36" s="31">
        <f>SUM(E37:E37)</f>
        <v>10111693250</v>
      </c>
      <c r="F36" s="31">
        <f>SUM(F37:F37)</f>
        <v>10111693250</v>
      </c>
      <c r="G36" s="31">
        <f>SUM(G37:G37)</f>
        <v>0</v>
      </c>
      <c r="H36" s="31">
        <f t="shared" si="0"/>
        <v>0</v>
      </c>
    </row>
    <row r="37" spans="1:11" s="22" customFormat="1" ht="20.100000000000001" customHeight="1" x14ac:dyDescent="0.15">
      <c r="A37" s="24"/>
      <c r="B37" s="24" t="s">
        <v>63</v>
      </c>
      <c r="C37" s="24"/>
      <c r="D37" s="32">
        <v>9381459000</v>
      </c>
      <c r="E37" s="32">
        <v>10111693250</v>
      </c>
      <c r="F37" s="32">
        <v>10111693250</v>
      </c>
      <c r="G37" s="32"/>
      <c r="H37" s="33">
        <f t="shared" si="0"/>
        <v>0</v>
      </c>
    </row>
    <row r="38" spans="1:11" s="22" customFormat="1" ht="20.100000000000001" customHeight="1" x14ac:dyDescent="0.15">
      <c r="A38" s="23" t="s">
        <v>34</v>
      </c>
      <c r="B38" s="23"/>
      <c r="C38" s="23"/>
      <c r="D38" s="31">
        <f>SUM(D39:D44)</f>
        <v>1024635000</v>
      </c>
      <c r="E38" s="31">
        <f>SUM(E39:E44)</f>
        <v>1168890268</v>
      </c>
      <c r="F38" s="31">
        <f>SUM(F39:F44)</f>
        <v>1168862619</v>
      </c>
      <c r="G38" s="31">
        <f>SUM(G39:G44)</f>
        <v>0</v>
      </c>
      <c r="H38" s="31">
        <f t="shared" si="0"/>
        <v>27649</v>
      </c>
    </row>
    <row r="39" spans="1:11" s="22" customFormat="1" ht="20.100000000000001" customHeight="1" x14ac:dyDescent="0.15">
      <c r="A39" s="24"/>
      <c r="B39" s="24" t="s">
        <v>54</v>
      </c>
      <c r="C39" s="24"/>
      <c r="D39" s="32">
        <v>907000000</v>
      </c>
      <c r="E39" s="32">
        <v>934230113</v>
      </c>
      <c r="F39" s="32">
        <v>934230113</v>
      </c>
      <c r="G39" s="32"/>
      <c r="H39" s="33">
        <f t="shared" si="0"/>
        <v>0</v>
      </c>
      <c r="K39" s="25"/>
    </row>
    <row r="40" spans="1:11" s="22" customFormat="1" ht="20.100000000000001" customHeight="1" x14ac:dyDescent="0.15">
      <c r="A40" s="24"/>
      <c r="B40" s="24" t="s">
        <v>55</v>
      </c>
      <c r="C40" s="24"/>
      <c r="D40" s="32"/>
      <c r="E40" s="32"/>
      <c r="F40" s="32"/>
      <c r="G40" s="32"/>
      <c r="H40" s="33">
        <f t="shared" si="0"/>
        <v>0</v>
      </c>
    </row>
    <row r="41" spans="1:11" s="22" customFormat="1" ht="20.100000000000001" customHeight="1" x14ac:dyDescent="0.15">
      <c r="A41" s="24"/>
      <c r="B41" s="24" t="s">
        <v>56</v>
      </c>
      <c r="C41" s="24"/>
      <c r="D41" s="32"/>
      <c r="E41" s="32"/>
      <c r="F41" s="32"/>
      <c r="G41" s="32"/>
      <c r="H41" s="33">
        <f t="shared" si="0"/>
        <v>0</v>
      </c>
      <c r="K41" s="25"/>
    </row>
    <row r="42" spans="1:11" s="22" customFormat="1" ht="20.100000000000001" customHeight="1" x14ac:dyDescent="0.15">
      <c r="A42" s="24"/>
      <c r="B42" s="24" t="s">
        <v>64</v>
      </c>
      <c r="C42" s="24"/>
      <c r="D42" s="32"/>
      <c r="E42" s="32"/>
      <c r="F42" s="32"/>
      <c r="G42" s="32"/>
      <c r="H42" s="33">
        <f t="shared" si="0"/>
        <v>0</v>
      </c>
    </row>
    <row r="43" spans="1:11" s="22" customFormat="1" ht="20.100000000000001" customHeight="1" x14ac:dyDescent="0.15">
      <c r="A43" s="24"/>
      <c r="B43" s="24" t="s">
        <v>70</v>
      </c>
      <c r="C43" s="28"/>
      <c r="D43" s="32"/>
      <c r="E43" s="32"/>
      <c r="F43" s="32"/>
      <c r="G43" s="32"/>
      <c r="H43" s="33">
        <f t="shared" si="0"/>
        <v>0</v>
      </c>
    </row>
    <row r="44" spans="1:11" s="25" customFormat="1" ht="20.100000000000001" customHeight="1" x14ac:dyDescent="0.15">
      <c r="A44" s="24"/>
      <c r="B44" s="24" t="s">
        <v>66</v>
      </c>
      <c r="C44" s="24"/>
      <c r="D44" s="32">
        <v>117635000</v>
      </c>
      <c r="E44" s="32">
        <v>234660155</v>
      </c>
      <c r="F44" s="32">
        <v>234632506</v>
      </c>
      <c r="G44" s="32"/>
      <c r="H44" s="33">
        <f t="shared" si="0"/>
        <v>27649</v>
      </c>
    </row>
    <row r="45" spans="1:11" s="25" customFormat="1" ht="20.100000000000001" customHeight="1" x14ac:dyDescent="0.15">
      <c r="A45" s="37" t="s">
        <v>41</v>
      </c>
      <c r="B45" s="37"/>
      <c r="C45" s="37"/>
      <c r="D45" s="30">
        <f>D46+D50+D53+D59+D66</f>
        <v>9638803000</v>
      </c>
      <c r="E45" s="30">
        <f>E46+E50+E53+E59+E66</f>
        <v>27837021856</v>
      </c>
      <c r="F45" s="30">
        <f>F46+F50+F53+F59+F66</f>
        <v>13265592862</v>
      </c>
      <c r="G45" s="30">
        <f>G46+G50+G53+G59+G66</f>
        <v>644237206</v>
      </c>
      <c r="H45" s="30">
        <f t="shared" si="0"/>
        <v>13927191788</v>
      </c>
    </row>
    <row r="46" spans="1:11" s="17" customFormat="1" ht="20.100000000000001" customHeight="1" x14ac:dyDescent="0.15">
      <c r="A46" s="23" t="s">
        <v>49</v>
      </c>
      <c r="B46" s="23"/>
      <c r="C46" s="23"/>
      <c r="D46" s="31">
        <f>SUM(D47:D49)</f>
        <v>5188239000</v>
      </c>
      <c r="E46" s="31">
        <f>SUM(E47:E49)</f>
        <v>5188239280</v>
      </c>
      <c r="F46" s="31">
        <f>SUM(F47:F49)</f>
        <v>5188239280</v>
      </c>
      <c r="G46" s="31">
        <f>SUM(G47:G49)</f>
        <v>0</v>
      </c>
      <c r="H46" s="31">
        <f t="shared" si="0"/>
        <v>0</v>
      </c>
    </row>
    <row r="47" spans="1:11" s="17" customFormat="1" ht="20.100000000000001" customHeight="1" x14ac:dyDescent="0.15">
      <c r="A47" s="24"/>
      <c r="B47" s="24" t="s">
        <v>50</v>
      </c>
      <c r="C47" s="24"/>
      <c r="D47" s="32"/>
      <c r="E47" s="32"/>
      <c r="F47" s="32"/>
      <c r="G47" s="32"/>
      <c r="H47" s="33">
        <f t="shared" ref="H47:H66" si="1">E47-F47-G47</f>
        <v>0</v>
      </c>
    </row>
    <row r="48" spans="1:11" s="17" customFormat="1" ht="20.100000000000001" customHeight="1" x14ac:dyDescent="0.15">
      <c r="A48" s="24"/>
      <c r="B48" s="24" t="s">
        <v>51</v>
      </c>
      <c r="C48" s="24"/>
      <c r="D48" s="32">
        <v>16753000</v>
      </c>
      <c r="E48" s="32">
        <v>16752380</v>
      </c>
      <c r="F48" s="32">
        <v>16752380</v>
      </c>
      <c r="G48" s="32"/>
      <c r="H48" s="33">
        <f t="shared" si="1"/>
        <v>0</v>
      </c>
    </row>
    <row r="49" spans="1:8" s="17" customFormat="1" ht="20.100000000000001" customHeight="1" x14ac:dyDescent="0.15">
      <c r="A49" s="24"/>
      <c r="B49" s="26" t="s">
        <v>52</v>
      </c>
      <c r="C49" s="27"/>
      <c r="D49" s="32">
        <v>5171486000</v>
      </c>
      <c r="E49" s="32">
        <v>5171486900</v>
      </c>
      <c r="F49" s="32">
        <v>5171486900</v>
      </c>
      <c r="G49" s="32"/>
      <c r="H49" s="33">
        <f t="shared" si="1"/>
        <v>0</v>
      </c>
    </row>
    <row r="50" spans="1:8" s="17" customFormat="1" ht="20.100000000000001" customHeight="1" x14ac:dyDescent="0.15">
      <c r="A50" s="23" t="s">
        <v>53</v>
      </c>
      <c r="B50" s="23"/>
      <c r="C50" s="23"/>
      <c r="D50" s="31">
        <f>SUM(D51:D52)</f>
        <v>120000000</v>
      </c>
      <c r="E50" s="31">
        <f>SUM(E51:E52)</f>
        <v>118927720</v>
      </c>
      <c r="F50" s="31">
        <f>SUM(F51:F52)</f>
        <v>115342970</v>
      </c>
      <c r="G50" s="31">
        <f>SUM(G51:G52)</f>
        <v>0</v>
      </c>
      <c r="H50" s="31">
        <f t="shared" si="1"/>
        <v>3584750</v>
      </c>
    </row>
    <row r="51" spans="1:8" s="17" customFormat="1" ht="20.100000000000001" customHeight="1" x14ac:dyDescent="0.15">
      <c r="A51" s="24"/>
      <c r="B51" s="24" t="s">
        <v>42</v>
      </c>
      <c r="C51" s="24"/>
      <c r="D51" s="32"/>
      <c r="E51" s="32"/>
      <c r="F51" s="32"/>
      <c r="G51" s="32"/>
      <c r="H51" s="33">
        <f t="shared" si="1"/>
        <v>0</v>
      </c>
    </row>
    <row r="52" spans="1:8" s="17" customFormat="1" ht="20.100000000000001" customHeight="1" x14ac:dyDescent="0.15">
      <c r="A52" s="24"/>
      <c r="B52" s="24" t="s">
        <v>43</v>
      </c>
      <c r="C52" s="24"/>
      <c r="D52" s="32">
        <v>120000000</v>
      </c>
      <c r="E52" s="32">
        <v>118927720</v>
      </c>
      <c r="F52" s="32">
        <v>115342970</v>
      </c>
      <c r="G52" s="32"/>
      <c r="H52" s="33">
        <f t="shared" si="1"/>
        <v>3584750</v>
      </c>
    </row>
    <row r="53" spans="1:8" s="17" customFormat="1" ht="20.100000000000001" customHeight="1" x14ac:dyDescent="0.15">
      <c r="A53" s="23" t="s">
        <v>57</v>
      </c>
      <c r="B53" s="23"/>
      <c r="C53" s="23"/>
      <c r="D53" s="31">
        <f>SUM(D54:D58)</f>
        <v>1294814000</v>
      </c>
      <c r="E53" s="31">
        <f>SUM(E54:E58)</f>
        <v>2595803280</v>
      </c>
      <c r="F53" s="31">
        <f>SUM(F54:F58)</f>
        <v>1259452680</v>
      </c>
      <c r="G53" s="31">
        <f>SUM(G54:G58)</f>
        <v>0</v>
      </c>
      <c r="H53" s="31">
        <f t="shared" si="1"/>
        <v>1336350600</v>
      </c>
    </row>
    <row r="54" spans="1:8" s="17" customFormat="1" ht="20.100000000000001" customHeight="1" x14ac:dyDescent="0.15">
      <c r="A54" s="24"/>
      <c r="B54" s="24" t="s">
        <v>71</v>
      </c>
      <c r="C54" s="28"/>
      <c r="D54" s="32">
        <v>81814000</v>
      </c>
      <c r="E54" s="32">
        <v>167379730</v>
      </c>
      <c r="F54" s="32">
        <v>142679730</v>
      </c>
      <c r="G54" s="32"/>
      <c r="H54" s="33">
        <f t="shared" ref="H54:H59" si="2">E54-F54-G54</f>
        <v>24700000</v>
      </c>
    </row>
    <row r="55" spans="1:8" s="17" customFormat="1" ht="20.100000000000001" customHeight="1" x14ac:dyDescent="0.15">
      <c r="A55" s="24"/>
      <c r="B55" s="24" t="s">
        <v>72</v>
      </c>
      <c r="C55" s="28"/>
      <c r="D55" s="32">
        <v>325000000</v>
      </c>
      <c r="E55" s="32">
        <v>847859720</v>
      </c>
      <c r="F55" s="32">
        <v>285524350</v>
      </c>
      <c r="G55" s="32"/>
      <c r="H55" s="33">
        <f t="shared" si="2"/>
        <v>562335370</v>
      </c>
    </row>
    <row r="56" spans="1:8" s="17" customFormat="1" ht="20.100000000000001" customHeight="1" x14ac:dyDescent="0.15">
      <c r="A56" s="24"/>
      <c r="B56" s="24" t="s">
        <v>73</v>
      </c>
      <c r="C56" s="28"/>
      <c r="D56" s="32">
        <v>32000000</v>
      </c>
      <c r="E56" s="32">
        <v>58276270</v>
      </c>
      <c r="F56" s="32">
        <v>21626460</v>
      </c>
      <c r="G56" s="32"/>
      <c r="H56" s="33">
        <f t="shared" si="2"/>
        <v>36649810</v>
      </c>
    </row>
    <row r="57" spans="1:8" s="17" customFormat="1" ht="20.100000000000001" customHeight="1" x14ac:dyDescent="0.15">
      <c r="A57" s="24"/>
      <c r="B57" s="24" t="s">
        <v>74</v>
      </c>
      <c r="C57" s="28"/>
      <c r="D57" s="32"/>
      <c r="E57" s="32"/>
      <c r="F57" s="32"/>
      <c r="G57" s="32"/>
      <c r="H57" s="33">
        <f t="shared" si="2"/>
        <v>0</v>
      </c>
    </row>
    <row r="58" spans="1:8" s="17" customFormat="1" ht="20.100000000000001" customHeight="1" x14ac:dyDescent="0.15">
      <c r="A58" s="24"/>
      <c r="B58" s="24" t="s">
        <v>65</v>
      </c>
      <c r="C58" s="24"/>
      <c r="D58" s="32">
        <v>856000000</v>
      </c>
      <c r="E58" s="32">
        <v>1522287560</v>
      </c>
      <c r="F58" s="32">
        <v>809622140</v>
      </c>
      <c r="G58" s="32"/>
      <c r="H58" s="33">
        <f t="shared" si="2"/>
        <v>712665420</v>
      </c>
    </row>
    <row r="59" spans="1:8" s="17" customFormat="1" ht="20.100000000000001" customHeight="1" x14ac:dyDescent="0.15">
      <c r="A59" s="23" t="s">
        <v>68</v>
      </c>
      <c r="B59" s="23"/>
      <c r="C59" s="23"/>
      <c r="D59" s="31">
        <f>SUM(D60:D65)</f>
        <v>2185750000</v>
      </c>
      <c r="E59" s="31">
        <f>SUM(E60:E65)</f>
        <v>5561031873</v>
      </c>
      <c r="F59" s="31">
        <f>SUM(F60:F65)</f>
        <v>5250350186</v>
      </c>
      <c r="G59" s="31">
        <f>SUM(G60:G65)</f>
        <v>0</v>
      </c>
      <c r="H59" s="31">
        <f t="shared" si="2"/>
        <v>310681687</v>
      </c>
    </row>
    <row r="60" spans="1:8" s="17" customFormat="1" ht="20.100000000000001" customHeight="1" x14ac:dyDescent="0.15">
      <c r="A60" s="24"/>
      <c r="B60" s="24" t="s">
        <v>44</v>
      </c>
      <c r="C60" s="24"/>
      <c r="D60" s="32">
        <v>61000000</v>
      </c>
      <c r="E60" s="32">
        <v>61916000</v>
      </c>
      <c r="F60" s="32">
        <v>61916000</v>
      </c>
      <c r="G60" s="32"/>
      <c r="H60" s="33">
        <f t="shared" si="1"/>
        <v>0</v>
      </c>
    </row>
    <row r="61" spans="1:8" s="17" customFormat="1" ht="20.100000000000001" customHeight="1" x14ac:dyDescent="0.15">
      <c r="A61" s="24"/>
      <c r="B61" s="24" t="s">
        <v>58</v>
      </c>
      <c r="C61" s="24"/>
      <c r="D61" s="32"/>
      <c r="E61" s="32"/>
      <c r="F61" s="32"/>
      <c r="G61" s="32"/>
      <c r="H61" s="33">
        <f t="shared" si="1"/>
        <v>0</v>
      </c>
    </row>
    <row r="62" spans="1:8" s="17" customFormat="1" ht="20.100000000000001" customHeight="1" x14ac:dyDescent="0.15">
      <c r="A62" s="24"/>
      <c r="B62" s="24" t="s">
        <v>59</v>
      </c>
      <c r="C62" s="24"/>
      <c r="D62" s="32"/>
      <c r="E62" s="32"/>
      <c r="F62" s="32"/>
      <c r="G62" s="32"/>
      <c r="H62" s="33">
        <f t="shared" si="1"/>
        <v>0</v>
      </c>
    </row>
    <row r="63" spans="1:8" s="17" customFormat="1" ht="20.100000000000001" customHeight="1" x14ac:dyDescent="0.15">
      <c r="A63" s="24"/>
      <c r="B63" s="24" t="s">
        <v>60</v>
      </c>
      <c r="C63" s="24"/>
      <c r="D63" s="32"/>
      <c r="E63" s="32"/>
      <c r="F63" s="32"/>
      <c r="G63" s="32"/>
      <c r="H63" s="33">
        <f t="shared" si="1"/>
        <v>0</v>
      </c>
    </row>
    <row r="64" spans="1:8" s="17" customFormat="1" ht="20.100000000000001" customHeight="1" x14ac:dyDescent="0.15">
      <c r="A64" s="24"/>
      <c r="B64" s="24" t="s">
        <v>61</v>
      </c>
      <c r="C64" s="24"/>
      <c r="D64" s="32"/>
      <c r="E64" s="32"/>
      <c r="F64" s="32"/>
      <c r="G64" s="32"/>
      <c r="H64" s="33">
        <f t="shared" si="1"/>
        <v>0</v>
      </c>
    </row>
    <row r="65" spans="1:8" s="17" customFormat="1" ht="20.100000000000001" customHeight="1" x14ac:dyDescent="0.15">
      <c r="A65" s="24"/>
      <c r="B65" s="24" t="s">
        <v>62</v>
      </c>
      <c r="C65" s="24"/>
      <c r="D65" s="32">
        <v>2124750000</v>
      </c>
      <c r="E65" s="32">
        <v>5499115873</v>
      </c>
      <c r="F65" s="32">
        <v>5188434186</v>
      </c>
      <c r="G65" s="32"/>
      <c r="H65" s="33">
        <f t="shared" si="1"/>
        <v>310681687</v>
      </c>
    </row>
    <row r="66" spans="1:8" s="17" customFormat="1" ht="20.100000000000001" customHeight="1" x14ac:dyDescent="0.15">
      <c r="A66" s="23" t="s">
        <v>69</v>
      </c>
      <c r="B66" s="23"/>
      <c r="C66" s="23"/>
      <c r="D66" s="34">
        <v>850000000</v>
      </c>
      <c r="E66" s="34">
        <v>14373019703</v>
      </c>
      <c r="F66" s="34">
        <v>1452207746</v>
      </c>
      <c r="G66" s="34">
        <v>644237206</v>
      </c>
      <c r="H66" s="31">
        <f t="shared" si="1"/>
        <v>12276574751</v>
      </c>
    </row>
  </sheetData>
  <sheetProtection password="CB45" sheet="1" formatCells="0" selectLockedCells="1"/>
  <mergeCells count="4">
    <mergeCell ref="A2:H2"/>
    <mergeCell ref="A7:C7"/>
    <mergeCell ref="A8:C8"/>
    <mergeCell ref="A45:C45"/>
  </mergeCells>
  <phoneticPr fontId="2" type="noConversion"/>
  <pageMargins left="0.7" right="0.7" top="0.75" bottom="0.75" header="0.3" footer="0.3"/>
  <pageSetup paperSize="9" scale="78" orientation="portrait" horizontalDpi="300" r:id="rId1"/>
  <headerFooter alignWithMargins="0">
    <oddFooter>&amp;N쪽 중 &amp;P쪽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총괄</vt:lpstr>
      <vt:lpstr>총괄!Print_Area</vt:lpstr>
      <vt:lpstr>총괄!Print_Titles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홍길동</dc:creator>
  <cp:lastModifiedBy>user</cp:lastModifiedBy>
  <cp:lastPrinted>2018-04-05T04:08:16Z</cp:lastPrinted>
  <dcterms:created xsi:type="dcterms:W3CDTF">1997-07-18T05:00:47Z</dcterms:created>
  <dcterms:modified xsi:type="dcterms:W3CDTF">2022-08-31T01:35:38Z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3C5710EC">
    <vt:lpwstr/>
  </property>
  <property fmtid="{D5CDD505-2E9C-101B-9397-08002B2CF9AE}" pid="110" name="IVID16F44373">
    <vt:lpwstr/>
  </property>
  <property fmtid="{D5CDD505-2E9C-101B-9397-08002B2CF9AE}" pid="111" name="IVID44F14F6">
    <vt:lpwstr/>
  </property>
  <property fmtid="{D5CDD505-2E9C-101B-9397-08002B2CF9AE}" pid="112" name="IVID3C1C1DFD">
    <vt:lpwstr/>
  </property>
  <property fmtid="{D5CDD505-2E9C-101B-9397-08002B2CF9AE}" pid="113" name="IVID2169180B">
    <vt:lpwstr/>
  </property>
  <property fmtid="{D5CDD505-2E9C-101B-9397-08002B2CF9AE}" pid="114" name="IVID3B3714D9">
    <vt:lpwstr/>
  </property>
  <property fmtid="{D5CDD505-2E9C-101B-9397-08002B2CF9AE}" pid="115" name="IVID2C7117F2">
    <vt:lpwstr/>
  </property>
  <property fmtid="{D5CDD505-2E9C-101B-9397-08002B2CF9AE}" pid="116" name="IVID1B780FF3">
    <vt:lpwstr/>
  </property>
  <property fmtid="{D5CDD505-2E9C-101B-9397-08002B2CF9AE}" pid="117" name="IVID2B3F11FE">
    <vt:lpwstr/>
  </property>
  <property fmtid="{D5CDD505-2E9C-101B-9397-08002B2CF9AE}" pid="118" name="IVID323E1004">
    <vt:lpwstr/>
  </property>
  <property fmtid="{D5CDD505-2E9C-101B-9397-08002B2CF9AE}" pid="119" name="IVIDE7111E9">
    <vt:lpwstr/>
  </property>
  <property fmtid="{D5CDD505-2E9C-101B-9397-08002B2CF9AE}" pid="120" name="IVID326E14FF">
    <vt:lpwstr/>
  </property>
</Properties>
</file>