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월보자료,세입목표액달성\지방세세입목표액달성현황(과장님책상)\2021년 목표액\"/>
    </mc:Choice>
  </mc:AlternateContent>
  <bookViews>
    <workbookView xWindow="-15" yWindow="-15" windowWidth="7680" windowHeight="8985" tabRatio="778"/>
  </bookViews>
  <sheets>
    <sheet name="보고용2021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보고용2021!$A$1:$J$24</definedName>
  </definedNames>
  <calcPr calcId="162913"/>
</workbook>
</file>

<file path=xl/calcChain.xml><?xml version="1.0" encoding="utf-8"?>
<calcChain xmlns="http://schemas.openxmlformats.org/spreadsheetml/2006/main">
  <c r="H24" i="64" l="1"/>
  <c r="F14" i="64" l="1"/>
  <c r="J23" i="64" l="1"/>
  <c r="J11" i="64"/>
  <c r="E14" i="64" l="1"/>
  <c r="J10" i="64" l="1"/>
  <c r="I23" i="64" l="1"/>
  <c r="H23" i="64"/>
  <c r="F19" i="64"/>
  <c r="E19" i="64"/>
  <c r="D19" i="64"/>
  <c r="D18" i="64" s="1"/>
  <c r="I12" i="64" l="1"/>
  <c r="H11" i="64"/>
  <c r="H16" i="64"/>
  <c r="H17" i="64" l="1"/>
  <c r="J24" i="64" l="1"/>
  <c r="I24" i="64"/>
  <c r="J22" i="64"/>
  <c r="I22" i="64"/>
  <c r="H22" i="64"/>
  <c r="J21" i="64"/>
  <c r="I21" i="64"/>
  <c r="H21" i="64"/>
  <c r="J20" i="64"/>
  <c r="I20" i="64"/>
  <c r="H20" i="64"/>
  <c r="G18" i="64"/>
  <c r="E18" i="64"/>
  <c r="J17" i="64"/>
  <c r="J16" i="64"/>
  <c r="I16" i="64"/>
  <c r="J15" i="64"/>
  <c r="I15" i="64"/>
  <c r="H15" i="64"/>
  <c r="G14" i="64"/>
  <c r="D14" i="64"/>
  <c r="J13" i="64"/>
  <c r="I13" i="64"/>
  <c r="H13" i="64"/>
  <c r="J12" i="64"/>
  <c r="H12" i="64"/>
  <c r="I11" i="64"/>
  <c r="I10" i="64"/>
  <c r="H10" i="64"/>
  <c r="G9" i="64"/>
  <c r="F9" i="64"/>
  <c r="E9" i="64"/>
  <c r="D9" i="64"/>
  <c r="H19" i="64" l="1"/>
  <c r="H18" i="64" s="1"/>
  <c r="G8" i="64"/>
  <c r="G7" i="64" s="1"/>
  <c r="E8" i="64"/>
  <c r="E7" i="64" s="1"/>
  <c r="H14" i="64"/>
  <c r="I19" i="64"/>
  <c r="I9" i="64"/>
  <c r="D8" i="64"/>
  <c r="D7" i="64" s="1"/>
  <c r="F18" i="64"/>
  <c r="J18" i="64" s="1"/>
  <c r="J14" i="64"/>
  <c r="H9" i="64"/>
  <c r="I14" i="64"/>
  <c r="J19" i="64"/>
  <c r="F8" i="64"/>
  <c r="J9" i="64"/>
  <c r="H8" i="64" l="1"/>
  <c r="H7" i="64" s="1"/>
  <c r="I18" i="64"/>
  <c r="I8" i="64"/>
  <c r="J8" i="64"/>
  <c r="F7" i="64"/>
  <c r="I7" i="64" l="1"/>
  <c r="J7" i="64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<sst xmlns="http://schemas.openxmlformats.org/spreadsheetml/2006/main" count="36" uniqueCount="33">
  <si>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</si>
  <si>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</si>
  <si>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</si>
  <si>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</si>
  <si>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</si>
  <si>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</si>
  <si>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</si>
  <si>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</si>
  <si>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</si>
  <si>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</si>
  <si>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</si>
  <si>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</si>
  <si>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</si>
  <si>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</si>
  <si>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</si>
  <si>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</si>
  <si>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지방소득세
</t>
    </r>
    <r>
      <rPr>
        <sz val="11"/>
        <rFont val="맑은 고딕"/>
        <family val="3"/>
        <charset val="129"/>
      </rPr>
      <t>(종합,양도,법인,특별징수)</t>
    </r>
    <phoneticPr fontId="3" type="noConversion"/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</si>
  <si>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</si>
  <si>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</si>
  <si>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</si>
  <si>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</si>
  <si>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</si>
  <si>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결손액
  (D)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</si>
  <si>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</si>
  <si>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</si>
  <si>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</si>
  <si>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</si>
  <si>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</si>
  <si>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t>2021 회계연도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</si>
  <si>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</si>
  <si>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 종업원분)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</si>
  <si>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특정자원)</t>
    </r>
    <phoneticPr fontId="3" type="noConversion"/>
  </si>
  <si>
    <r>
      <t>(</t>
    </r>
    <r>
      <rPr>
        <sz val="16"/>
        <rFont val="굴림체"/>
        <family val="3"/>
        <charset val="129"/>
      </rPr>
      <t>2021.10.31.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</si>
</sst>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 "/>
    <numFmt numFmtId="177" formatCode="#,##0_ ;[Red]\-#,##0\ 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[Red]\(#,##0\)"/>
    <numFmt numFmtId="183" formatCode="&quot;₩&quot;#,##0.00;&quot;₩&quot;\-#,##0.00"/>
    <numFmt numFmtId="184" formatCode="0.00_);[Red]\(0.00\)"/>
    <numFmt numFmtId="185" formatCode="0.00_ "/>
    <numFmt numFmtId="186" formatCode="#,##0.00_);[Red]\(#,##0.00\)"/>
    <numFmt numFmtId="187" formatCode="0.0_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17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184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2" fontId="44" fillId="0" borderId="26" xfId="80" applyNumberFormat="1" applyFont="1" applyBorder="1" applyAlignment="1">
      <alignment horizontal="right" vertical="center"/>
    </xf>
    <xf numFmtId="182" fontId="44" fillId="0" borderId="2" xfId="64" applyNumberFormat="1" applyFont="1" applyBorder="1" applyAlignment="1">
      <alignment horizontal="right" vertical="center"/>
    </xf>
    <xf numFmtId="182" fontId="44" fillId="0" borderId="26" xfId="64" applyNumberFormat="1" applyFont="1" applyBorder="1" applyAlignment="1">
      <alignment horizontal="right" vertical="center"/>
    </xf>
    <xf numFmtId="182" fontId="44" fillId="0" borderId="27" xfId="64" applyNumberFormat="1" applyFont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184" fontId="44" fillId="0" borderId="28" xfId="80" applyNumberFormat="1" applyFont="1" applyBorder="1" applyAlignment="1">
      <alignment horizontal="right" vertical="center"/>
    </xf>
    <xf numFmtId="184" fontId="44" fillId="0" borderId="29" xfId="80" applyNumberFormat="1" applyFont="1" applyBorder="1" applyAlignment="1">
      <alignment horizontal="right" vertical="center"/>
    </xf>
    <xf numFmtId="182" fontId="8" fillId="0" borderId="0" xfId="80" applyNumberFormat="1" applyFont="1" applyAlignment="1">
      <alignment horizontal="center" vertical="center"/>
    </xf>
    <xf numFmtId="177" fontId="8" fillId="0" borderId="0" xfId="80" applyNumberFormat="1" applyFont="1" applyAlignment="1">
      <alignment horizontal="center" vertical="center"/>
    </xf>
    <xf numFmtId="186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7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4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2" fontId="44" fillId="0" borderId="69" xfId="80" applyNumberFormat="1" applyFont="1" applyBorder="1" applyAlignment="1">
      <alignment horizontal="right" vertical="center"/>
    </xf>
    <xf numFmtId="182" fontId="44" fillId="0" borderId="70" xfId="64" applyNumberFormat="1" applyFont="1" applyBorder="1" applyAlignment="1">
      <alignment horizontal="right" vertical="center"/>
    </xf>
    <xf numFmtId="182" fontId="44" fillId="0" borderId="69" xfId="64" applyNumberFormat="1" applyFont="1" applyBorder="1" applyAlignment="1">
      <alignment horizontal="right" vertical="center"/>
    </xf>
    <xf numFmtId="182" fontId="44" fillId="0" borderId="71" xfId="64" applyNumberFormat="1" applyFont="1" applyBorder="1" applyAlignment="1">
      <alignment horizontal="right" vertical="center"/>
    </xf>
    <xf numFmtId="182" fontId="43" fillId="25" borderId="22" xfId="80" applyNumberFormat="1" applyFont="1" applyFill="1" applyBorder="1" applyAlignment="1">
      <alignment horizontal="right" vertical="center"/>
    </xf>
    <xf numFmtId="182" fontId="43" fillId="25" borderId="0" xfId="64" applyNumberFormat="1" applyFont="1" applyFill="1" applyBorder="1" applyAlignment="1">
      <alignment horizontal="right" vertical="center"/>
    </xf>
    <xf numFmtId="182" fontId="43" fillId="25" borderId="22" xfId="64" applyNumberFormat="1" applyFont="1" applyFill="1" applyBorder="1" applyAlignment="1">
      <alignment horizontal="right" vertical="center"/>
    </xf>
    <xf numFmtId="182" fontId="43" fillId="25" borderId="23" xfId="64" applyNumberFormat="1" applyFont="1" applyFill="1" applyBorder="1" applyAlignment="1">
      <alignment horizontal="right" vertical="center"/>
    </xf>
    <xf numFmtId="177" fontId="43" fillId="25" borderId="24" xfId="64" applyNumberFormat="1" applyFont="1" applyFill="1" applyBorder="1" applyAlignment="1">
      <alignment horizontal="right" vertical="center"/>
    </xf>
    <xf numFmtId="184" fontId="43" fillId="25" borderId="24" xfId="80" applyNumberFormat="1" applyFont="1" applyFill="1" applyBorder="1" applyAlignment="1">
      <alignment horizontal="right" vertical="center"/>
    </xf>
    <xf numFmtId="184" fontId="43" fillId="25" borderId="25" xfId="80" applyNumberFormat="1" applyFont="1" applyFill="1" applyBorder="1" applyAlignment="1">
      <alignment horizontal="right" vertical="center"/>
    </xf>
    <xf numFmtId="182" fontId="43" fillId="25" borderId="33" xfId="80" applyNumberFormat="1" applyFont="1" applyFill="1" applyBorder="1" applyAlignment="1">
      <alignment horizontal="right" vertical="center"/>
    </xf>
    <xf numFmtId="182" fontId="43" fillId="25" borderId="34" xfId="64" applyNumberFormat="1" applyFont="1" applyFill="1" applyBorder="1" applyAlignment="1">
      <alignment horizontal="right" vertical="center"/>
    </xf>
    <xf numFmtId="182" fontId="43" fillId="25" borderId="33" xfId="64" applyNumberFormat="1" applyFont="1" applyFill="1" applyBorder="1" applyAlignment="1">
      <alignment horizontal="right" vertical="center"/>
    </xf>
    <xf numFmtId="182" fontId="43" fillId="25" borderId="35" xfId="64" applyNumberFormat="1" applyFont="1" applyFill="1" applyBorder="1" applyAlignment="1">
      <alignment horizontal="right" vertical="center"/>
    </xf>
    <xf numFmtId="177" fontId="43" fillId="25" borderId="36" xfId="64" applyNumberFormat="1" applyFont="1" applyFill="1" applyBorder="1" applyAlignment="1">
      <alignment horizontal="right" vertical="center"/>
    </xf>
    <xf numFmtId="184" fontId="43" fillId="25" borderId="36" xfId="80" applyNumberFormat="1" applyFont="1" applyFill="1" applyBorder="1" applyAlignment="1">
      <alignment horizontal="right" vertical="center"/>
    </xf>
    <xf numFmtId="184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2" fontId="43" fillId="27" borderId="18" xfId="80" applyNumberFormat="1" applyFont="1" applyFill="1" applyBorder="1" applyAlignment="1">
      <alignment horizontal="right" vertical="center"/>
    </xf>
    <xf numFmtId="182" fontId="43" fillId="27" borderId="19" xfId="80" applyNumberFormat="1" applyFont="1" applyFill="1" applyBorder="1" applyAlignment="1">
      <alignment horizontal="right" vertical="center"/>
    </xf>
    <xf numFmtId="177" fontId="43" fillId="27" borderId="20" xfId="80" applyNumberFormat="1" applyFont="1" applyFill="1" applyBorder="1" applyAlignment="1">
      <alignment horizontal="right" vertical="center"/>
    </xf>
    <xf numFmtId="184" fontId="43" fillId="27" borderId="20" xfId="80" applyNumberFormat="1" applyFont="1" applyFill="1" applyBorder="1" applyAlignment="1">
      <alignment horizontal="right" vertical="center"/>
    </xf>
    <xf numFmtId="184" fontId="43" fillId="27" borderId="21" xfId="80" applyNumberFormat="1" applyFont="1" applyFill="1" applyBorder="1" applyAlignment="1">
      <alignment horizontal="right" vertical="center"/>
    </xf>
    <xf numFmtId="182" fontId="44" fillId="28" borderId="26" xfId="80" applyNumberFormat="1" applyFont="1" applyFill="1" applyBorder="1" applyAlignment="1">
      <alignment horizontal="right" vertical="center"/>
    </xf>
    <xf numFmtId="182" fontId="44" fillId="28" borderId="59" xfId="80" applyNumberFormat="1" applyFont="1" applyFill="1" applyBorder="1" applyAlignment="1">
      <alignment horizontal="right" vertical="center"/>
    </xf>
    <xf numFmtId="182" fontId="44" fillId="28" borderId="60" xfId="80" applyNumberFormat="1" applyFont="1" applyFill="1" applyBorder="1" applyAlignment="1">
      <alignment horizontal="right" vertical="center"/>
    </xf>
    <xf numFmtId="184" fontId="44" fillId="28" borderId="27" xfId="80" applyNumberFormat="1" applyFont="1" applyFill="1" applyBorder="1" applyAlignment="1">
      <alignment horizontal="right" vertical="center"/>
    </xf>
    <xf numFmtId="184" fontId="44" fillId="28" borderId="29" xfId="80" applyNumberFormat="1" applyFont="1" applyFill="1" applyBorder="1" applyAlignment="1">
      <alignment horizontal="right" vertical="center"/>
    </xf>
    <xf numFmtId="182" fontId="44" fillId="28" borderId="26" xfId="64" applyNumberFormat="1" applyFont="1" applyFill="1" applyBorder="1" applyAlignment="1">
      <alignment horizontal="right" vertical="center"/>
    </xf>
    <xf numFmtId="182" fontId="44" fillId="28" borderId="27" xfId="64" applyNumberFormat="1" applyFont="1" applyFill="1" applyBorder="1" applyAlignment="1">
      <alignment horizontal="right" vertical="center"/>
    </xf>
    <xf numFmtId="177" fontId="44" fillId="28" borderId="28" xfId="64" applyNumberFormat="1" applyFont="1" applyFill="1" applyBorder="1" applyAlignment="1">
      <alignment horizontal="right" vertical="center"/>
    </xf>
    <xf numFmtId="184" fontId="44" fillId="28" borderId="28" xfId="80" applyNumberFormat="1" applyFont="1" applyFill="1" applyBorder="1" applyAlignment="1">
      <alignment horizontal="right" vertical="center"/>
    </xf>
    <xf numFmtId="182" fontId="44" fillId="28" borderId="30" xfId="80" applyNumberFormat="1" applyFont="1" applyFill="1" applyBorder="1" applyAlignment="1">
      <alignment horizontal="right" vertical="center"/>
    </xf>
    <xf numFmtId="182" fontId="44" fillId="28" borderId="31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182" fontId="44" fillId="28" borderId="32" xfId="64" applyNumberFormat="1" applyFont="1" applyFill="1" applyBorder="1" applyAlignment="1">
      <alignment horizontal="right" vertical="center"/>
    </xf>
    <xf numFmtId="177" fontId="44" fillId="28" borderId="15" xfId="64" applyNumberFormat="1" applyFont="1" applyFill="1" applyBorder="1" applyAlignment="1">
      <alignment horizontal="right" vertical="center"/>
    </xf>
    <xf numFmtId="185" fontId="44" fillId="28" borderId="15" xfId="80" applyNumberFormat="1" applyFont="1" applyFill="1" applyBorder="1" applyAlignment="1">
      <alignment horizontal="right" vertical="center"/>
    </xf>
    <xf numFmtId="184" fontId="44" fillId="28" borderId="29" xfId="64" applyNumberFormat="1" applyFont="1" applyFill="1" applyBorder="1" applyAlignment="1">
      <alignment horizontal="right" vertical="center"/>
    </xf>
    <xf numFmtId="182" fontId="44" fillId="28" borderId="38" xfId="80" applyNumberFormat="1" applyFont="1" applyFill="1" applyBorder="1" applyAlignment="1">
      <alignment horizontal="right" vertical="center"/>
    </xf>
    <xf numFmtId="182" fontId="44" fillId="28" borderId="39" xfId="64" applyNumberFormat="1" applyFont="1" applyFill="1" applyBorder="1" applyAlignment="1">
      <alignment horizontal="right" vertical="center"/>
    </xf>
    <xf numFmtId="182" fontId="44" fillId="28" borderId="38" xfId="64" applyNumberFormat="1" applyFont="1" applyFill="1" applyBorder="1" applyAlignment="1">
      <alignment horizontal="right" vertical="center"/>
    </xf>
    <xf numFmtId="182" fontId="44" fillId="28" borderId="40" xfId="64" applyNumberFormat="1" applyFont="1" applyFill="1" applyBorder="1" applyAlignment="1">
      <alignment horizontal="right" vertical="center"/>
    </xf>
    <xf numFmtId="177" fontId="44" fillId="28" borderId="41" xfId="64" applyNumberFormat="1" applyFont="1" applyFill="1" applyBorder="1" applyAlignment="1">
      <alignment horizontal="right" vertical="center"/>
    </xf>
    <xf numFmtId="184" fontId="44" fillId="28" borderId="41" xfId="80" applyNumberFormat="1" applyFont="1" applyFill="1" applyBorder="1" applyAlignment="1">
      <alignment horizontal="right" vertical="center"/>
    </xf>
    <xf numFmtId="184" fontId="44" fillId="28" borderId="61" xfId="80" applyNumberFormat="1" applyFont="1" applyFill="1" applyBorder="1" applyAlignment="1">
      <alignment horizontal="right" vertical="center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4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4" fontId="35" fillId="26" borderId="49" xfId="80" applyNumberFormat="1" applyFont="1" applyFill="1" applyBorder="1" applyAlignment="1">
      <alignment horizontal="distributed" vertical="center" indent="1"/>
    </xf>
    <xf numFmtId="184" fontId="35" fillId="26" borderId="50" xfId="80" applyNumberFormat="1" applyFont="1" applyFill="1" applyBorder="1" applyAlignment="1">
      <alignment horizontal="distributed" vertical="center" indent="1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69" zoomScaleNormal="69" workbookViewId="0">
      <selection activeCell="G10" sqref="G10"/>
    </sheetView>
  </sheetViews>
  <sheetFormatPr defaultRowHeight="11.25"/>
  <cols>
    <col min="1" max="1" width="3.77734375" style="22" bestFit="1" customWidth="1"/>
    <col min="2" max="2" width="3.6640625" style="22" bestFit="1" customWidth="1"/>
    <col min="3" max="3" width="23.88671875" style="22" customWidth="1"/>
    <col min="4" max="8" width="12.77734375" style="6" customWidth="1"/>
    <col min="9" max="10" width="11.77734375" style="2" customWidth="1"/>
    <col min="11" max="11" width="10" style="22" bestFit="1" customWidth="1"/>
    <col min="12" max="16384" width="8.88671875" style="22"/>
  </cols>
  <sheetData>
    <row r="1" spans="1:16" ht="69.75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</row>
    <row r="2" spans="1:16" ht="21" thickBot="1">
      <c r="A2" s="99"/>
      <c r="B2" s="99"/>
      <c r="C2" s="99"/>
      <c r="D2" s="99"/>
      <c r="E2" s="99"/>
      <c r="F2" s="99"/>
      <c r="G2" s="99"/>
      <c r="H2" s="99"/>
      <c r="K2" s="23" t="s">
        <v>18</v>
      </c>
    </row>
    <row r="3" spans="1:16" ht="21" thickBot="1">
      <c r="A3" s="100" t="s">
        <v>28</v>
      </c>
      <c r="B3" s="101"/>
      <c r="C3" s="102"/>
      <c r="D3" s="4"/>
      <c r="E3" s="4"/>
      <c r="F3" s="103" t="s">
        <v>32</v>
      </c>
      <c r="G3" s="103"/>
      <c r="H3" s="103"/>
      <c r="I3" s="103"/>
      <c r="J3" s="103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7.5" customHeight="1" thickTop="1">
      <c r="A5" s="104" t="s">
        <v>5</v>
      </c>
      <c r="B5" s="105"/>
      <c r="C5" s="106"/>
      <c r="D5" s="107" t="s">
        <v>19</v>
      </c>
      <c r="E5" s="109" t="s">
        <v>20</v>
      </c>
      <c r="F5" s="107" t="s">
        <v>21</v>
      </c>
      <c r="G5" s="111" t="s">
        <v>22</v>
      </c>
      <c r="H5" s="113" t="s">
        <v>23</v>
      </c>
      <c r="I5" s="115" t="s">
        <v>24</v>
      </c>
      <c r="J5" s="116"/>
    </row>
    <row r="6" spans="1:16" ht="54.75" customHeight="1" thickBot="1">
      <c r="A6" s="45" t="s">
        <v>0</v>
      </c>
      <c r="B6" s="46" t="s">
        <v>1</v>
      </c>
      <c r="C6" s="47" t="s">
        <v>2</v>
      </c>
      <c r="D6" s="108"/>
      <c r="E6" s="110"/>
      <c r="F6" s="108"/>
      <c r="G6" s="112"/>
      <c r="H6" s="114"/>
      <c r="I6" s="48" t="s">
        <v>25</v>
      </c>
      <c r="J6" s="49" t="s">
        <v>26</v>
      </c>
    </row>
    <row r="7" spans="1:16" ht="44.1" customHeight="1" thickTop="1" thickBot="1">
      <c r="A7" s="89" t="s">
        <v>13</v>
      </c>
      <c r="B7" s="90"/>
      <c r="C7" s="90"/>
      <c r="D7" s="50">
        <f>D8+D18</f>
        <v>367438</v>
      </c>
      <c r="E7" s="50">
        <f>E8+E18</f>
        <v>480264</v>
      </c>
      <c r="F7" s="50">
        <f>F8+F18</f>
        <v>452812</v>
      </c>
      <c r="G7" s="51">
        <f>G8+G18</f>
        <v>3270</v>
      </c>
      <c r="H7" s="52">
        <f>H8+H18</f>
        <v>24181</v>
      </c>
      <c r="I7" s="53">
        <f t="shared" ref="I7:I24" si="0">F7/D7*100</f>
        <v>123.23494031646156</v>
      </c>
      <c r="J7" s="54">
        <f t="shared" ref="J7:J24" si="1">F7/E7*100</f>
        <v>94.28397714590308</v>
      </c>
      <c r="L7" s="91"/>
      <c r="M7" s="91"/>
    </row>
    <row r="8" spans="1:16" ht="44.1" customHeight="1" thickTop="1">
      <c r="A8" s="92" t="s">
        <v>14</v>
      </c>
      <c r="B8" s="93"/>
      <c r="C8" s="94"/>
      <c r="D8" s="31">
        <f>D9+D14+D17</f>
        <v>251500</v>
      </c>
      <c r="E8" s="32">
        <f>E9+E14+E17</f>
        <v>353753</v>
      </c>
      <c r="F8" s="33">
        <f>F9+F14+F17</f>
        <v>332576</v>
      </c>
      <c r="G8" s="34">
        <f>G9+G14+G17</f>
        <v>3008</v>
      </c>
      <c r="H8" s="35">
        <f>H9+H14+H17</f>
        <v>18169</v>
      </c>
      <c r="I8" s="36">
        <f t="shared" si="0"/>
        <v>132.23697813121274</v>
      </c>
      <c r="J8" s="37">
        <f t="shared" si="1"/>
        <v>94.013619672483344</v>
      </c>
      <c r="O8" s="18"/>
      <c r="P8" s="18"/>
    </row>
    <row r="9" spans="1:16" ht="44.1" customHeight="1">
      <c r="A9" s="81" t="s">
        <v>11</v>
      </c>
      <c r="B9" s="84" t="s">
        <v>6</v>
      </c>
      <c r="C9" s="85"/>
      <c r="D9" s="55">
        <f>SUM(D10:D13)</f>
        <v>209400</v>
      </c>
      <c r="E9" s="55">
        <f>SUM(E10:E13)</f>
        <v>288156</v>
      </c>
      <c r="F9" s="55">
        <f>SUM(F10:F13)</f>
        <v>284310</v>
      </c>
      <c r="G9" s="56">
        <f>SUM(G10:G13)</f>
        <v>133</v>
      </c>
      <c r="H9" s="57">
        <f>SUM(H10:H13)</f>
        <v>3713</v>
      </c>
      <c r="I9" s="58">
        <f t="shared" si="0"/>
        <v>135.77363896848138</v>
      </c>
      <c r="J9" s="59">
        <f t="shared" si="1"/>
        <v>98.66530629242493</v>
      </c>
      <c r="L9" s="15"/>
      <c r="M9" s="15"/>
      <c r="N9" s="15"/>
      <c r="O9" s="19"/>
      <c r="P9" s="19"/>
    </row>
    <row r="10" spans="1:16" ht="44.1" customHeight="1">
      <c r="A10" s="81"/>
      <c r="B10" s="86"/>
      <c r="C10" s="7" t="s">
        <v>4</v>
      </c>
      <c r="D10" s="8">
        <v>67600</v>
      </c>
      <c r="E10" s="9">
        <v>113674</v>
      </c>
      <c r="F10" s="10">
        <v>113472</v>
      </c>
      <c r="G10" s="11"/>
      <c r="H10" s="12">
        <f>E10-F10-G10</f>
        <v>202</v>
      </c>
      <c r="I10" s="13">
        <f t="shared" si="0"/>
        <v>167.85798816568047</v>
      </c>
      <c r="J10" s="14">
        <f>F10/E10*100</f>
        <v>99.822298854619348</v>
      </c>
      <c r="L10" s="16"/>
      <c r="M10" s="17"/>
      <c r="N10" s="17"/>
    </row>
    <row r="11" spans="1:16" ht="54" customHeight="1">
      <c r="A11" s="81"/>
      <c r="B11" s="86"/>
      <c r="C11" s="20" t="s">
        <v>29</v>
      </c>
      <c r="D11" s="8">
        <v>1100</v>
      </c>
      <c r="E11" s="9">
        <v>1238</v>
      </c>
      <c r="F11" s="10">
        <v>1103</v>
      </c>
      <c r="G11" s="11"/>
      <c r="H11" s="12">
        <f>E11-F11-G11</f>
        <v>135</v>
      </c>
      <c r="I11" s="13">
        <f t="shared" si="0"/>
        <v>100.27272727272727</v>
      </c>
      <c r="J11" s="14">
        <f>F11/E11*100</f>
        <v>89.095315024232633</v>
      </c>
      <c r="L11" s="16"/>
      <c r="M11" s="16"/>
    </row>
    <row r="12" spans="1:16" ht="44.1" customHeight="1">
      <c r="A12" s="81"/>
      <c r="B12" s="86"/>
      <c r="C12" s="7" t="s">
        <v>3</v>
      </c>
      <c r="D12" s="8">
        <v>30700</v>
      </c>
      <c r="E12" s="9">
        <v>24721</v>
      </c>
      <c r="F12" s="10">
        <v>24065</v>
      </c>
      <c r="G12" s="11">
        <v>1</v>
      </c>
      <c r="H12" s="12">
        <f>E12-F12-G12</f>
        <v>655</v>
      </c>
      <c r="I12" s="13">
        <f>F12/D12*100</f>
        <v>78.387622149837128</v>
      </c>
      <c r="J12" s="14">
        <f t="shared" si="1"/>
        <v>97.346385664010356</v>
      </c>
    </row>
    <row r="13" spans="1:16" ht="54.75" customHeight="1">
      <c r="A13" s="81"/>
      <c r="B13" s="86"/>
      <c r="C13" s="20" t="s">
        <v>16</v>
      </c>
      <c r="D13" s="8">
        <v>110000</v>
      </c>
      <c r="E13" s="9">
        <v>148523</v>
      </c>
      <c r="F13" s="10">
        <v>145670</v>
      </c>
      <c r="G13" s="11">
        <v>132</v>
      </c>
      <c r="H13" s="12">
        <f>E13-F13-G13</f>
        <v>2721</v>
      </c>
      <c r="I13" s="13">
        <f t="shared" si="0"/>
        <v>132.42727272727274</v>
      </c>
      <c r="J13" s="14">
        <f t="shared" si="1"/>
        <v>98.079085394181377</v>
      </c>
    </row>
    <row r="14" spans="1:16" ht="44.1" customHeight="1">
      <c r="A14" s="81"/>
      <c r="B14" s="84" t="s">
        <v>7</v>
      </c>
      <c r="C14" s="85"/>
      <c r="D14" s="55">
        <f>SUM(D15:D16)</f>
        <v>46300</v>
      </c>
      <c r="E14" s="60">
        <f>SUM(E15:E16)</f>
        <v>47645</v>
      </c>
      <c r="F14" s="60">
        <f>SUM(F15:F16)</f>
        <v>46312</v>
      </c>
      <c r="G14" s="61">
        <f>SUM(G15:G16)</f>
        <v>0</v>
      </c>
      <c r="H14" s="62">
        <f>SUM(H15:H16)</f>
        <v>1333</v>
      </c>
      <c r="I14" s="63">
        <f t="shared" si="0"/>
        <v>100.02591792656588</v>
      </c>
      <c r="J14" s="59">
        <f t="shared" si="1"/>
        <v>97.20222478749082</v>
      </c>
    </row>
    <row r="15" spans="1:16" ht="44.1" customHeight="1">
      <c r="A15" s="81"/>
      <c r="B15" s="86"/>
      <c r="C15" s="20" t="s">
        <v>31</v>
      </c>
      <c r="D15" s="8">
        <v>17900</v>
      </c>
      <c r="E15" s="9">
        <v>17594</v>
      </c>
      <c r="F15" s="10">
        <v>17108</v>
      </c>
      <c r="G15" s="11"/>
      <c r="H15" s="12">
        <f>E15-F15-G15</f>
        <v>486</v>
      </c>
      <c r="I15" s="13">
        <f t="shared" si="0"/>
        <v>95.575418994413411</v>
      </c>
      <c r="J15" s="21">
        <f t="shared" si="1"/>
        <v>97.237694668637033</v>
      </c>
    </row>
    <row r="16" spans="1:16" ht="44.1" customHeight="1">
      <c r="A16" s="81"/>
      <c r="B16" s="86"/>
      <c r="C16" s="7" t="s">
        <v>8</v>
      </c>
      <c r="D16" s="8">
        <v>28400</v>
      </c>
      <c r="E16" s="9">
        <v>30051</v>
      </c>
      <c r="F16" s="10">
        <v>29204</v>
      </c>
      <c r="G16" s="11"/>
      <c r="H16" s="12">
        <f>E16-F16-G16</f>
        <v>847</v>
      </c>
      <c r="I16" s="13">
        <f t="shared" si="0"/>
        <v>102.83098591549296</v>
      </c>
      <c r="J16" s="21">
        <f t="shared" si="1"/>
        <v>97.181458187747495</v>
      </c>
    </row>
    <row r="17" spans="1:12" ht="44.1" customHeight="1" thickBot="1">
      <c r="A17" s="95"/>
      <c r="B17" s="96" t="s">
        <v>9</v>
      </c>
      <c r="C17" s="97"/>
      <c r="D17" s="64">
        <v>-4200</v>
      </c>
      <c r="E17" s="65">
        <v>17952</v>
      </c>
      <c r="F17" s="66">
        <v>1954</v>
      </c>
      <c r="G17" s="67">
        <v>2875</v>
      </c>
      <c r="H17" s="68">
        <f>E17-F17-G17</f>
        <v>13123</v>
      </c>
      <c r="I17" s="69">
        <v>146.52000000000001</v>
      </c>
      <c r="J17" s="59">
        <f t="shared" si="1"/>
        <v>10.884581105169341</v>
      </c>
    </row>
    <row r="18" spans="1:12" ht="44.1" customHeight="1" thickTop="1">
      <c r="A18" s="78" t="s">
        <v>14</v>
      </c>
      <c r="B18" s="79"/>
      <c r="C18" s="80"/>
      <c r="D18" s="38">
        <f>D19+D24</f>
        <v>115938</v>
      </c>
      <c r="E18" s="39">
        <f>E19+E24</f>
        <v>126511</v>
      </c>
      <c r="F18" s="40">
        <f>F19+F24</f>
        <v>120236</v>
      </c>
      <c r="G18" s="41">
        <f>G19+G24</f>
        <v>262</v>
      </c>
      <c r="H18" s="42">
        <f>H19+H24</f>
        <v>6012</v>
      </c>
      <c r="I18" s="43">
        <f t="shared" si="0"/>
        <v>103.70715382359536</v>
      </c>
      <c r="J18" s="44">
        <f t="shared" si="1"/>
        <v>95.039956999786583</v>
      </c>
    </row>
    <row r="19" spans="1:12" ht="44.1" customHeight="1">
      <c r="A19" s="81" t="s">
        <v>12</v>
      </c>
      <c r="B19" s="84" t="s">
        <v>6</v>
      </c>
      <c r="C19" s="85"/>
      <c r="D19" s="55">
        <f>SUM(D20:D23)</f>
        <v>115288</v>
      </c>
      <c r="E19" s="55">
        <f>SUM(E20:E23)</f>
        <v>123824</v>
      </c>
      <c r="F19" s="55">
        <f>SUM(F20:F23)</f>
        <v>119225</v>
      </c>
      <c r="G19" s="61">
        <v>0</v>
      </c>
      <c r="H19" s="62">
        <f>SUM(H20:H23)</f>
        <v>4598</v>
      </c>
      <c r="I19" s="63">
        <f t="shared" si="0"/>
        <v>103.41492609811948</v>
      </c>
      <c r="J19" s="70">
        <f t="shared" si="1"/>
        <v>96.285857345910316</v>
      </c>
    </row>
    <row r="20" spans="1:12" ht="44.1" customHeight="1">
      <c r="A20" s="81"/>
      <c r="B20" s="86"/>
      <c r="C20" s="20" t="s">
        <v>17</v>
      </c>
      <c r="D20" s="8">
        <v>10000</v>
      </c>
      <c r="E20" s="9">
        <v>10276</v>
      </c>
      <c r="F20" s="10">
        <v>10154</v>
      </c>
      <c r="G20" s="11">
        <v>1</v>
      </c>
      <c r="H20" s="12">
        <f>E20-F20-G20</f>
        <v>121</v>
      </c>
      <c r="I20" s="13">
        <f t="shared" si="0"/>
        <v>101.54</v>
      </c>
      <c r="J20" s="21">
        <f t="shared" si="1"/>
        <v>98.812767613857531</v>
      </c>
    </row>
    <row r="21" spans="1:12" ht="44.1" customHeight="1">
      <c r="A21" s="81"/>
      <c r="B21" s="86"/>
      <c r="C21" s="20" t="s">
        <v>30</v>
      </c>
      <c r="D21" s="8">
        <v>17400</v>
      </c>
      <c r="E21" s="9">
        <v>16317</v>
      </c>
      <c r="F21" s="10">
        <v>16134</v>
      </c>
      <c r="G21" s="11"/>
      <c r="H21" s="12">
        <f>E21-F21-G21</f>
        <v>183</v>
      </c>
      <c r="I21" s="13">
        <f t="shared" si="0"/>
        <v>92.724137931034477</v>
      </c>
      <c r="J21" s="21">
        <f t="shared" si="1"/>
        <v>98.878470307041738</v>
      </c>
    </row>
    <row r="22" spans="1:12" ht="44.1" customHeight="1">
      <c r="A22" s="81"/>
      <c r="B22" s="86"/>
      <c r="C22" s="7" t="s">
        <v>15</v>
      </c>
      <c r="D22" s="8">
        <v>85000</v>
      </c>
      <c r="E22" s="9">
        <v>93187</v>
      </c>
      <c r="F22" s="10">
        <v>88893</v>
      </c>
      <c r="G22" s="11"/>
      <c r="H22" s="12">
        <f>E22-F22-G22</f>
        <v>4294</v>
      </c>
      <c r="I22" s="13">
        <f t="shared" si="0"/>
        <v>104.58000000000001</v>
      </c>
      <c r="J22" s="21">
        <f t="shared" si="1"/>
        <v>95.392061124405771</v>
      </c>
      <c r="L22" s="15"/>
    </row>
    <row r="23" spans="1:12" s="24" customFormat="1" ht="44.1" customHeight="1">
      <c r="A23" s="82"/>
      <c r="B23" s="25"/>
      <c r="C23" s="26" t="s">
        <v>27</v>
      </c>
      <c r="D23" s="27">
        <v>2888</v>
      </c>
      <c r="E23" s="28">
        <v>4044</v>
      </c>
      <c r="F23" s="29">
        <v>4044</v>
      </c>
      <c r="G23" s="30"/>
      <c r="H23" s="12">
        <f>E23-F23-G23</f>
        <v>0</v>
      </c>
      <c r="I23" s="13">
        <f t="shared" si="0"/>
        <v>140.02770083102493</v>
      </c>
      <c r="J23" s="21">
        <f t="shared" si="1"/>
        <v>100</v>
      </c>
      <c r="L23" s="15"/>
    </row>
    <row r="24" spans="1:12" ht="44.1" customHeight="1" thickBot="1">
      <c r="A24" s="83"/>
      <c r="B24" s="87" t="s">
        <v>9</v>
      </c>
      <c r="C24" s="88"/>
      <c r="D24" s="71">
        <v>650</v>
      </c>
      <c r="E24" s="72">
        <v>2687</v>
      </c>
      <c r="F24" s="73">
        <v>1011</v>
      </c>
      <c r="G24" s="74">
        <v>262</v>
      </c>
      <c r="H24" s="75">
        <f>E24-F24-G24</f>
        <v>1414</v>
      </c>
      <c r="I24" s="76">
        <f t="shared" si="0"/>
        <v>155.53846153846155</v>
      </c>
      <c r="J24" s="77">
        <f t="shared" si="1"/>
        <v>37.625604763676961</v>
      </c>
    </row>
  </sheetData>
  <mergeCells count="25"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  <mergeCell ref="A7:C7"/>
    <mergeCell ref="L7:M7"/>
    <mergeCell ref="A8:C8"/>
    <mergeCell ref="A9:A17"/>
    <mergeCell ref="B9:C9"/>
    <mergeCell ref="B10:B13"/>
    <mergeCell ref="B14:C14"/>
    <mergeCell ref="B15:B16"/>
    <mergeCell ref="B17:C17"/>
    <mergeCell ref="A18:C18"/>
    <mergeCell ref="A19:A24"/>
    <mergeCell ref="B19:C19"/>
    <mergeCell ref="B20:B22"/>
    <mergeCell ref="B24:C24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19:F19 D14 F14:J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보고용2021</vt:lpstr>
      <vt:lpstr>보고용2021!Print_Area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2021-11-04T01:12:17Z</cp:lastPrinted>
  <dcterms:created xsi:type="dcterms:W3CDTF">2005-09-27T01:14:25Z</dcterms:created>
  <dcterms:modified xsi:type="dcterms:W3CDTF">2021-11-04T01:12:43Z</dcterms:modified>
</cp:coreProperties>
</file>